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40" windowHeight="9975"/>
  </bookViews>
  <sheets>
    <sheet name="образец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1" i="1"/>
  <c r="D29"/>
  <c r="D191"/>
  <c r="D184"/>
  <c r="D108"/>
  <c r="D81"/>
  <c r="D55"/>
  <c r="D119"/>
  <c r="D192"/>
  <c r="D112"/>
  <c r="D147"/>
  <c r="D151"/>
  <c r="D105"/>
  <c r="D109"/>
  <c r="D78"/>
  <c r="D82"/>
  <c r="D52"/>
  <c r="D56"/>
  <c r="D163"/>
  <c r="D164"/>
  <c r="D193"/>
  <c r="D24"/>
  <c r="D13"/>
  <c r="D12"/>
  <c r="D20"/>
  <c r="D26"/>
  <c r="D30"/>
  <c r="D113"/>
  <c r="D194"/>
</calcChain>
</file>

<file path=xl/sharedStrings.xml><?xml version="1.0" encoding="utf-8"?>
<sst xmlns="http://schemas.openxmlformats.org/spreadsheetml/2006/main" count="642" uniqueCount="372">
  <si>
    <t>№ п/п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</si>
  <si>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</si>
  <si>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</si>
  <si>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</si>
  <si>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</si>
  <si>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</si>
  <si>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</si>
  <si>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</si>
  <si>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</si>
  <si>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</si>
  <si>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</si>
  <si>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</si>
  <si>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</si>
  <si>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</si>
  <si>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</si>
  <si>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</si>
  <si>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</si>
  <si>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</si>
  <si>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</si>
  <si>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5.1.1.</t>
  </si>
  <si>
    <t>Убытки, неустойки (штрафы, пени)</t>
  </si>
  <si>
    <t>Итого по пятой очереди:</t>
  </si>
  <si>
    <t>Итого по реестру:</t>
  </si>
  <si>
    <t>Очередь, Ф.И.О. (при наличии)/наименование кредитора</t>
  </si>
  <si>
    <t>Индивидуальный идентификационный номер/ бизнес-идентификационный номер (ИИН/БИН) кредитора</t>
  </si>
  <si>
    <t xml:space="preserve">Документы подтверждающие обоснованность принятого администратором решения (наименование, дата, номер), дата возникновения задолженности 
</t>
  </si>
  <si>
    <t>1.</t>
  </si>
  <si>
    <t>1)</t>
  </si>
  <si>
    <t>Требования по оплате труда и выплате компенсаций лицам, работавшим по трудовому договору,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</si>
  <si>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2.</t>
  </si>
  <si>
    <t>2)</t>
  </si>
  <si>
    <t>Задолженность по социальным отчислениям в Государственный фонд социального страхования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</si>
  <si>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…</t>
  </si>
  <si>
    <t xml:space="preserve">Задолженность по удержанному
из заработной платы
подоходному налогу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
</t>
  </si>
  <si>
    <t>Требования по выплате вознаграждений по авторским договорам</t>
  </si>
  <si>
    <t>Требования кредиторов по обязательствам обеспеченным залогом имущества должника, оформленным в соответствии с законодательством Республики Казахстан</t>
  </si>
  <si>
    <t>Задолженность по налогам и другим обязательным платежам в бюджет</t>
  </si>
  <si>
    <t>Задолженность  по уплате налогов и других обязательных платежей в бюджет, исчисленная должником согласно налоговой отчетности, начисленная органом налоговой службы по результатам налоговых проверок, за истекшие налоговые периоды и налоговый период, в котором применена реабилитационная процедура</t>
  </si>
  <si>
    <t>Требования кредиторов по гражданско-правовым и иным обязательствам</t>
  </si>
  <si>
    <t>Требования залоговых кредиторов, превышающие размер суммы, вырученной от реализации залога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</si>
  <si>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реабилитации, превышающих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</si>
  <si>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реабилитации</t>
  </si>
  <si>
    <t>Требования, заявленные после истечения срока их предъявления</t>
  </si>
  <si>
    <t>6.</t>
  </si>
  <si>
    <t>Непризнанные требования</t>
  </si>
  <si>
    <t>(наименование должника)</t>
  </si>
  <si>
    <t>(подпись)</t>
  </si>
  <si>
    <t>(Ф.И.О. (при наличии))</t>
  </si>
  <si>
    <t>1.3.</t>
  </si>
  <si>
    <t>1.4.</t>
  </si>
  <si>
    <t>1.5.</t>
  </si>
  <si>
    <t>АО "АТФ Банк"</t>
  </si>
  <si>
    <t>2.1.1.</t>
  </si>
  <si>
    <t>АО "ДСУ-13"</t>
  </si>
  <si>
    <t>ТОО "Хазрат-Али"</t>
  </si>
  <si>
    <t>РНН 600300514561</t>
  </si>
  <si>
    <t>ИП "Асаинова С.Р."</t>
  </si>
  <si>
    <t>ТОО "Виртген Казахстан"</t>
  </si>
  <si>
    <t>АО "Востокшахтострой"</t>
  </si>
  <si>
    <t>ИП "Дергаль Ю.П."</t>
  </si>
  <si>
    <t>ТОО "R.B. Compani"</t>
  </si>
  <si>
    <t>РНН 090300214649</t>
  </si>
  <si>
    <t>ТОО "ОрКентех Құрылыс"</t>
  </si>
  <si>
    <t>Заявление. Постановление 2а-2266 от 30.04.2014г. Решение №02-991/14 от 06.03.2014г.</t>
  </si>
  <si>
    <t xml:space="preserve">Договор аренды техники №131 от 15.07.2010г. Акт сверки №ЦЖ-00003815 от 10.07.2013г. Акт сверки №000001 от 31.03.2013г. Акт сверки с 01.01.2012г. - 08.08.2012 от 08.08.2012г. </t>
  </si>
  <si>
    <t>Жаркинбаев Анвар Сейдалиевич</t>
  </si>
  <si>
    <t xml:space="preserve">Заявление. Уд. личности.
Пенсионный договор.
Трудовая книжка.
Справка о перечислениях с пенсионного фонда (с Цона).
IBAN код.
</t>
  </si>
  <si>
    <t>Не представлены оригиналы для сверки.</t>
  </si>
  <si>
    <t>6.3.</t>
  </si>
  <si>
    <t>6.4.</t>
  </si>
  <si>
    <t>ТОО "Охранная фирма "Кентавр"</t>
  </si>
  <si>
    <t>ТОО "Коммеск-Строй"</t>
  </si>
  <si>
    <t>ТОО "TST Imperia Almaty"</t>
  </si>
  <si>
    <t>Заявление. Судебный приказ от 17.03.2014г. (копия). Доверенность на представителя (копия).</t>
  </si>
  <si>
    <t>Измухамбетов Булат Джайланович</t>
  </si>
  <si>
    <t>Кандул Юрий Григорьевич</t>
  </si>
  <si>
    <t>Кузнецов Дмитрий Владимирович</t>
  </si>
  <si>
    <t>Махамадиева Балауса Канатовна</t>
  </si>
  <si>
    <t>Палымбетова Роза Карашаевна</t>
  </si>
  <si>
    <t>Яхияев Абибилла</t>
  </si>
  <si>
    <t xml:space="preserve">Заявление. Уд. личности.
Пенсионный договор.
Трудовой договор, приказ о приеме на работу.
Справка о перечислениях с пенсионного фонда (с Цона).
IBAN код.
</t>
  </si>
  <si>
    <t>Адилжаппар Ерлан</t>
  </si>
  <si>
    <t>Омаров Нурбай Тлеппаевич</t>
  </si>
  <si>
    <t>Актанберлина Гульмира Егинбаевна</t>
  </si>
  <si>
    <t>Қонақбаев Думан Куренбайұлы</t>
  </si>
  <si>
    <t>Бигазиев Ерлан Асылханович</t>
  </si>
  <si>
    <t>Толоконникова Галина Владимировна</t>
  </si>
  <si>
    <t>Сюй-Мина Евгения Анатольевна</t>
  </si>
  <si>
    <t xml:space="preserve">Заявление. Уд. личности.
Пенсионный договор.
Приказ о приеме на работу.
Справка о перечислениях с пенсионного фонда (с Цона).
IBAN код.
</t>
  </si>
  <si>
    <t>Богданов Сергей Евгеньевич</t>
  </si>
  <si>
    <t>Джунусов Кенесбек Галиаскарович</t>
  </si>
  <si>
    <t>Сагимбаева Лэйла Джилкибековна</t>
  </si>
  <si>
    <t>Туркестанов Дюсенбек Абылмансурович</t>
  </si>
  <si>
    <t>Кузнецов Юрий Петрович</t>
  </si>
  <si>
    <t xml:space="preserve">Заявление. Уд. личности.
Решение (заочное) от 26.05.2014г.
Справка о перечислениях с пенсионного фонда (с Цона).
IBAN код.
</t>
  </si>
  <si>
    <t>ИП "Адылканова Д.Т."</t>
  </si>
  <si>
    <t>Заявление. Решение(заочное) от 01.08.2013г. Уд. личности.</t>
  </si>
  <si>
    <t xml:space="preserve">Заявление. Договор №ВК-07/02/11 от 20.04.2011г. Решение третейского суда при ТПП РК от 29.11.2013г. Определение от 13.02.2014г. Исполнительный лист от 17.02.2014г. </t>
  </si>
  <si>
    <t xml:space="preserve">Договор №138 от 20.10.2011г. Доп. соглашение №1 от 20.11.2011г. к договору №138 от 20.10.2011г. Акт сверки № 00000000250 от 31.12.2013г. </t>
  </si>
  <si>
    <t>ТОО "Инжинирингстройпроектсервис"</t>
  </si>
  <si>
    <t>ТОО "Инвесткомкапитал"</t>
  </si>
  <si>
    <t>Заявление. Договор поставки №54 от 30.03.2010г. Договор поставки №168 от 28.12.2010г. Договор поставки №153 от 07.10.2010г. Разделительный баланс на 01.11.2011г. Передаточный акт на 01.03.2012г.</t>
  </si>
  <si>
    <t>ТОО "Казинтерфрахт-Аксай"</t>
  </si>
  <si>
    <t>РНН 270300008892</t>
  </si>
  <si>
    <t>ТОО "Кредитное товарищество ABE Invest"</t>
  </si>
  <si>
    <t>ТОО "Олжас"</t>
  </si>
  <si>
    <t>РНН 511700069761</t>
  </si>
  <si>
    <t>Князев Роман Александрович</t>
  </si>
  <si>
    <t>Князев Александр Александрович</t>
  </si>
  <si>
    <t>Зиновьев Борис Павлович</t>
  </si>
  <si>
    <t>Суворов Геннадий Владимирович</t>
  </si>
  <si>
    <t>Мотянин Виктор Николаевич</t>
  </si>
  <si>
    <t>Копырина Ольга Сергеевна</t>
  </si>
  <si>
    <t>Савченко Олег Владимирович</t>
  </si>
  <si>
    <t>Фогель Владимир Александрович</t>
  </si>
  <si>
    <t>Тетенькин Валерий Павлович</t>
  </si>
  <si>
    <t>Надралиева Гульжан Сламгалиевна</t>
  </si>
  <si>
    <t xml:space="preserve">Заявление. Уд. личности.
Пенсионный договор.
Трудовой договор, приказ о приеме.
Справка о перечислениях с пенсионного фонда (с Цона).
IBAN код.
</t>
  </si>
  <si>
    <t>Умаров Турсунгали Жамалидинович</t>
  </si>
  <si>
    <t xml:space="preserve">Заявление. Уд. личности.
Решение суда от 12.06.2014г.
Справка о перечислениях с пенсионного фонда (с Цона).
IBAN код.
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</si>
  <si>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</si>
  <si>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</si>
  <si>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</si>
  <si>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</si>
  <si>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</si>
  <si>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</si>
  <si>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</si>
  <si>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</si>
  <si>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</si>
  <si>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</si>
  <si>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</si>
  <si>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</si>
  <si>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</si>
  <si>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</si>
  <si>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</si>
  <si>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</si>
  <si>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</si>
  <si>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</si>
  <si>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</si>
  <si>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</si>
  <si>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</si>
  <si>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</si>
  <si>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</si>
  <si>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</si>
  <si>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</si>
  <si>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</si>
  <si>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</si>
  <si>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</si>
  <si>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</si>
  <si>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</si>
  <si>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</si>
  <si>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</si>
  <si>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</si>
  <si>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1.3.1.</t>
  </si>
  <si>
    <t>1.3.2.</t>
  </si>
  <si>
    <t>1.3.3.</t>
  </si>
  <si>
    <t>1.3.4.</t>
  </si>
  <si>
    <t>1.3.5.</t>
  </si>
  <si>
    <t>1.3.6.</t>
  </si>
  <si>
    <t>1.3.7.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</si>
  <si>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</si>
  <si>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</si>
  <si>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</si>
  <si>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</si>
  <si>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</si>
  <si>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</si>
  <si>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</si>
  <si>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</si>
  <si>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</si>
  <si>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</si>
  <si>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</si>
  <si>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</si>
  <si>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</si>
  <si>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</si>
  <si>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</si>
  <si>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</si>
  <si>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</si>
  <si>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</si>
  <si>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</si>
  <si>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</si>
  <si>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</si>
  <si>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</si>
  <si>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</si>
  <si>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</si>
  <si>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</si>
  <si>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</si>
  <si>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</si>
  <si>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</si>
  <si>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</si>
  <si>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</si>
  <si>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</si>
  <si>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</si>
  <si>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</si>
  <si>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</si>
  <si>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</si>
  <si>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</si>
  <si>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</si>
  <si>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</si>
  <si>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</si>
  <si>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</si>
  <si>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</si>
  <si>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</si>
  <si>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</si>
  <si>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</si>
  <si>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</si>
  <si>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</si>
  <si>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</si>
  <si>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</si>
  <si>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</si>
  <si>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</si>
  <si>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</si>
  <si>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</si>
  <si>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</si>
  <si>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1.3.8.</t>
  </si>
  <si>
    <t>ТОО "Алматыорг ресурс"</t>
  </si>
  <si>
    <t>ИП "Богдевич"</t>
  </si>
  <si>
    <t>РНН 391720339650</t>
  </si>
  <si>
    <t>АО "НК "ҚазАвтоЖол"</t>
  </si>
  <si>
    <t xml:space="preserve">Заявление. Договор №22 от 13.06.2008г. Доп. соглашение №1 от 18.01.2013г. Доп. соглашение №1 от 06.12.2013г. Доп. соглашение №2 от 27.06.2014г. Договор цессии №07-22-08/13 от 28.08.2013г. Договор цессии №07-22-08/13-04 от 05.09.2013г. Уведомление о неустойке в 2013г. Уведомление о неустойке в 2014г. Акт сверки  на 30.06.2014г. Акт сверки на 14.07.2014г. </t>
  </si>
  <si>
    <t>ТОО "ОДАН-Строй"</t>
  </si>
  <si>
    <t>РНН 181600248888</t>
  </si>
  <si>
    <t>Заявление. Учредит. док-ты. Договор №1-СМР №16 от 14.02.2012г. Доп. соглашение №1 от 01.08.2012г. Доп. соглашение №2 от 11.05.2012г. Договор №92 от 01.10.2012г. Решение суда №2-4910-13 от 22.11.2013г. Постановление от 25.02.2014г. Постановление о снятии ареста от 25.06.2014г. Акт сверки на 20.06.2013г. Акт сверки с 01.01.2013г. по 08.07.2014г.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</si>
  <si>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</si>
  <si>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</si>
  <si>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</si>
  <si>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</si>
  <si>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</si>
  <si>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</si>
  <si>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</si>
  <si>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</si>
  <si>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</si>
  <si>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</si>
  <si>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ТОО "ДСУ-11"</t>
  </si>
  <si>
    <t xml:space="preserve">Заявление. Исполнительный лист №02-7301-2013г. Выписка из решения от 01.10.2013г. </t>
  </si>
  <si>
    <t>РНН 600700058014</t>
  </si>
  <si>
    <t xml:space="preserve">Решение от 13.09.2012г.Решение от 06.03.2013г. </t>
  </si>
  <si>
    <t>4.1.16.</t>
  </si>
  <si>
    <t>4.1.17.</t>
  </si>
  <si>
    <t>4.1.18.</t>
  </si>
  <si>
    <t>4.1.19.</t>
  </si>
  <si>
    <t>ТОО "Арыс Курылыс"</t>
  </si>
  <si>
    <t>6.15.</t>
  </si>
  <si>
    <t>Заявление. Соглашение № б/н  от 01.06.2014г. Акт сверки от 01.06.2014г. Договор о залоге №Z2K054-2007/G  от 17.04.2008г.</t>
  </si>
  <si>
    <t>Сверено с оригиналом.</t>
  </si>
  <si>
    <t>Заявление. Соглашение № б/н от 01.06.2014г. Акт сверки от 01.06.2014г. Договор о залоге №Z2K054-2007/G  от 17.04.2008г.</t>
  </si>
  <si>
    <t xml:space="preserve">Заявление. Соглашение № б/н от 01.06.2014г. Акт сверки от 01.06.2014г. </t>
  </si>
  <si>
    <t>Заявление. Акт сверки с 01.01.2014г. по 05.06.2014г. Договор займа №2013/019 от 13.08.2013г. Договор займа №2013/020 от 26.08.2013г. Договор займа №2012/061 от 09.11.2012г. Договор займа №2012/063 от 21.11.2012г.   Договор займа №2012/058 от 23.10.2012г. Договор займа №2012/060 от 05.11.2012г. Договор займа №2012/055 от 11.10.2012г. Договор займа №2012/056 от 16.10.2012г. Договор займа №2012/052 от 14.09.2012г. Договор займа №2012/053 от 18.09.2012г. Договор займа №2012/049 от 06.09.2012г. Договор займа №2012/045 от 07.08.2012г. Договор займа №2012/047 от 23.08.2012г. Договор займа №2013/024 от 27.11.2013г. Договор займа №2013/026 от 13.12.2013г. Договор займа №2013/027 от 18.12.2013г. Договор займа №2013/029 от 19.12.2013г. Договор займа №2013/030 от 20.12.2013г. Договор займа №2013/021 от 13.09.2013г. Договор займа №2013/022 от 01.10.2013г.</t>
  </si>
  <si>
    <t xml:space="preserve">Заявление. Уд. личности. IBAN код.
Решение суда от 12.06.2014г.
Справка о перечислениях с пенсионного фонда (с Цона).
IBAN код.
</t>
  </si>
  <si>
    <t>Временный администратор АО "Желдорстрой"</t>
  </si>
  <si>
    <t>Ш. Дуамбекова</t>
  </si>
  <si>
    <t>Балашов Николай Федорович</t>
  </si>
  <si>
    <t>Андреев Алексей Петрович</t>
  </si>
  <si>
    <t>6.16.</t>
  </si>
  <si>
    <t>6.17.</t>
  </si>
  <si>
    <t>_________________________________</t>
  </si>
  <si>
    <t>Оганян Рустам Рубикович</t>
  </si>
  <si>
    <t xml:space="preserve">Заявление. Уд. личности.
Пенсионный договор.
Трудовой договор, приказ.
Справка о перечислениях с пенсионного фонда (с Цона).
IBAN код.
</t>
  </si>
  <si>
    <t>1.2.19.</t>
  </si>
  <si>
    <t>1.3.19.</t>
  </si>
  <si>
    <t>1.4.20.</t>
  </si>
  <si>
    <t>ТОО "КазТрансКоксу"</t>
  </si>
  <si>
    <t>Заявление.</t>
  </si>
  <si>
    <t>6.18.</t>
  </si>
  <si>
    <t>Заявление. Договор №117 от 17.03.2007г. Соглашение о переводе долга от 02.06.2014г. Акт сверки №00000001156 от 31.12.2009г. Акт сверки №00000000044 от 31.12.2012г.  Акт сверки с 01.01.2013г. По 31.12.2013г.</t>
  </si>
  <si>
    <t xml:space="preserve">Заявление. Договор поставки № 211 от 07.11.2006г. Соглашение №1 от 06.11.2007г. Соглашение №2 от 01.07.2008г.  Акт сверки с 01.01.213г. по 05.06.2014г. Акт сверки №1629 от 23.07.2014г. </t>
  </si>
  <si>
    <t>Заявление. Свид-во о гос. регистрации. Договор №1/13 от 31.07.2013г. Акт всерки на 16.04.2014г.</t>
  </si>
  <si>
    <t>Подано заявление об отмене заочного решения.</t>
  </si>
  <si>
    <t>2.1.2.</t>
  </si>
  <si>
    <t>Заявление. Акт сверки с 01.01.2014г. по 05.06.2014г. Договор займа №2013/019 от 13.08.2013г. Договор займа №2013/020 от 26.08.2013г. Договор займа №2012/061 от 09.11.2012г. Договор займа №2012/063 от 21.11.2012г.   Договор займа №2012/058 от 23.10.2012г. Договор займа №2012/060 от 05.11.2012г. Договор займа №2012/055 от 11.10.2012г. Договор займа №2012/056 от 16.10.2012г. Договор займа №2012/052 от 14.09.2012г. Договор займа №2012/053 от 18.09.2012г. Договор займа №2012/049 от 06.09.2012г. Договор займа №2012/045 от 07.08.2012г. Договор займа №2012/047 от 23.08.2012г. Договор займа №2013/024 от 27.11.2013г. Договор займа №2013/026 от 13.12.2013г. Договор займа №2013/027 от 18.12.2013г. Договор займа №2013/029 от 19.12.2013г. Договор займа №2013/030 от 20.12.2013г. Договор займа №2013/021 от 13.09.2013г. Договор займа №2013/022 от 01.10.2013г. Договор залога № №ДЗ 2013/1234 03.12.2013г.</t>
  </si>
  <si>
    <t>5.2.</t>
  </si>
  <si>
    <t>5.3.</t>
  </si>
  <si>
    <t>5.4.</t>
  </si>
  <si>
    <t>5.4.1.</t>
  </si>
  <si>
    <t>5.4.2.</t>
  </si>
  <si>
    <t>5.4.1.1.</t>
  </si>
  <si>
    <t>Требования, заявленные после истечения срока их предъявления по гражданско-правовым и иным обязательствам</t>
  </si>
  <si>
    <t>Требования, заявленные после истечения срока их предъявления (убытки, неустойки, штрафы, пени)</t>
  </si>
  <si>
    <t xml:space="preserve">Дополнение №1 </t>
  </si>
  <si>
    <t>1.1.16.</t>
  </si>
  <si>
    <t>Дополнение № 1</t>
  </si>
  <si>
    <t>1.2.20.</t>
  </si>
  <si>
    <t>Дополнение №1</t>
  </si>
  <si>
    <t>1.3.20.</t>
  </si>
  <si>
    <t>1.4.21.</t>
  </si>
  <si>
    <t xml:space="preserve">Заявление. Решение от 19.07.2013г. Постановление от 26.08.2013г. </t>
  </si>
  <si>
    <t>ТОО "Express Trans Asia"</t>
  </si>
  <si>
    <t xml:space="preserve">Заявление. Решение от 13.09.2012г.Решение от 06.03.2013г. </t>
  </si>
  <si>
    <t>ТОО "Ремстройтехника"</t>
  </si>
  <si>
    <t>РНН 090400000144</t>
  </si>
  <si>
    <t>Заявление. Договор поставки №01/75/2012 от 12.11.2012г.Акт сверки с 01.01.2011г. по 31.12.2011г. Акт сверки с 01.01.2012г. по 05.06.2014г.</t>
  </si>
  <si>
    <t>Тухтаматов Ибраимахун Итахунович</t>
  </si>
  <si>
    <t>Итого по дополнению №1</t>
  </si>
  <si>
    <t>Итого по дополнению:</t>
  </si>
  <si>
    <t>Налоговое управление по Сарыаркинскому району г.Астана</t>
  </si>
  <si>
    <t>Заявление. Акт сверки на 08.08.2014г.</t>
  </si>
  <si>
    <t>ТОО "Альянс-Газ"</t>
  </si>
  <si>
    <t>Акт сверки с 01.01.2012г. по 31.07.2014г.</t>
  </si>
  <si>
    <t>ТОО "Шымыр-Тас-2006"</t>
  </si>
  <si>
    <t>Заявление. Договор поставки 34 от 05.09.2013г. Акт сверки №00000000104 от 13.08.2014г.</t>
  </si>
  <si>
    <t>ТОО "ТРАНСКОМПРОЕКТ</t>
  </si>
  <si>
    <t xml:space="preserve">Заявление. Договор подряда №4/53 от 21.06.2011г. Доп. соглаш. №1 от 15.07.2011г. Акт сверки с 01.01.2013г. По 05.06.2014г. </t>
  </si>
  <si>
    <t>5.4.1.2.</t>
  </si>
  <si>
    <t>5.4.1.3.</t>
  </si>
  <si>
    <t>5.4.1.4.</t>
  </si>
  <si>
    <t>5.4.1.5.</t>
  </si>
  <si>
    <t>5.4.1.6.</t>
  </si>
  <si>
    <t>5.4.1.7.</t>
  </si>
  <si>
    <t>5.4.2.1.</t>
  </si>
  <si>
    <t>5.4.2.2.</t>
  </si>
  <si>
    <t>5.4.2.3.</t>
  </si>
  <si>
    <t>5.4.2.4.</t>
  </si>
  <si>
    <t>5.4.2.5.</t>
  </si>
  <si>
    <t>6.1.</t>
  </si>
  <si>
    <t>6.2.</t>
  </si>
  <si>
    <t>6.19.</t>
  </si>
  <si>
    <t>6.20.</t>
  </si>
  <si>
    <t>Договорная неустойка не признана.</t>
  </si>
  <si>
    <t>6.21.</t>
  </si>
  <si>
    <t>Итого по 1.1.</t>
  </si>
  <si>
    <t>Итого по 1.2.</t>
  </si>
  <si>
    <t>Итого по 1.3.</t>
  </si>
  <si>
    <t>Итого по 1.4.</t>
  </si>
  <si>
    <t>КХ "Досан"</t>
  </si>
  <si>
    <t xml:space="preserve">Заявление.Акт сверки с 01.01.2013г. по 05.06.2014г. Договор №7 от 10.03.2013г. </t>
  </si>
  <si>
    <t>ИП "Султанов Турсун"</t>
  </si>
  <si>
    <t>РНН 511211286689</t>
  </si>
  <si>
    <t xml:space="preserve">Заявление. Акт сверки с 01.01.2013г. по 05.06.2014г. Акт сверки ЦЖ-00003721 от 12.06.2013г. Договор №13 от 01.07.2012г. </t>
  </si>
  <si>
    <t>АО "Корпорация АВЕ"</t>
  </si>
  <si>
    <t>Заявление. Акт сверки 01.01.2014г. по  05.06.2014г.</t>
  </si>
  <si>
    <t>ИП "Турлыбекова С.С."</t>
  </si>
  <si>
    <t>Заявление. Договор №54 от 25.04.2012г. Акт сверки с 01.01.2013г. по 05.06.2014г. Акт сверки с 01.01.2014г. по 01.06.2014г.</t>
  </si>
  <si>
    <t>РНН 511211506624</t>
  </si>
  <si>
    <t>ИП "Саматеев"</t>
  </si>
  <si>
    <t>РНН 511210206421</t>
  </si>
  <si>
    <t xml:space="preserve">Заявление. Договор поставки нефтепродуктов №1 от 05.01.2012г. Акт сверки с 01.01.2013г. по 01.01.2014г. Акт сверки с 01.01.2013г. по 05.06.2014г. </t>
  </si>
  <si>
    <t>ИП "Базарбаев А.Б."</t>
  </si>
  <si>
    <t>Согласно п.6 ст.90</t>
  </si>
  <si>
    <t>6.22.</t>
  </si>
  <si>
    <t>6.23.</t>
  </si>
  <si>
    <t>6.24.</t>
  </si>
  <si>
    <t>6.25.</t>
  </si>
  <si>
    <t>5.4.1.8.</t>
  </si>
  <si>
    <t>5.4.1.9.</t>
  </si>
  <si>
    <t>Заявление. Акт сверки с 01.01.2013г. по 05.06.2014г. Акт сверки с 01.01.2014г. по 05.06.2014г. Акт сверки №69 от 24.07.2014г. Договор услуг по транспортным перевозкам от 25.09.2012г. Доп. соглашение №1 от 16.10.2012г.  Исполнительный лист дело № 02-3532-14 Решение от 07.04.2014г.</t>
  </si>
  <si>
    <t>ТОО "Еңлік"</t>
  </si>
  <si>
    <t>Заявление. Договор субподряда №60 от 02.06.2010г. Доп.соглашение№1 от 26.08.2010г.  Доп.соглашение №2 08.10.2010г. Доп.соглашение №3 от 19.11.2010г. Доп.соглашение №4 от 15.12.2010г. Доп.соглашение №5 от 02.06.2011г. Доп.соглашение №6 от 10.07.2011г. Доп.соглашение №7 от 30.09.2011г. Доп.соглашение №8 от 10.12.2011г. Акт сверки ЦЖ-00003699 от 03.05.2013г. Акт сверки с 01.01.2013г. по 05.06.2014г.</t>
  </si>
  <si>
    <t>5.4.1.10.</t>
  </si>
  <si>
    <t>Заявление. Постановление №2а-2215-14 от 04.05.2014г. Решение №02-7618-13 от 17.09.2013г. Решение от 07.03.2014г. Акт сверки ЦЖ-00003847 от 19.07.2013г.</t>
  </si>
  <si>
    <r>
      <t>Задолженность по удержанным из заработной платы обязательным пенсионным взносам</t>
    </r>
    <r>
      <rPr>
        <b/>
        <sz val="16"/>
        <color indexed="8"/>
        <rFont val="Times New Roman"/>
        <family val="1"/>
        <charset val="204"/>
      </rPr>
      <t xml:space="preserve">, </t>
    </r>
    <r>
      <rPr>
        <sz val="16"/>
        <color indexed="8"/>
        <rFont val="Times New Roman"/>
        <family val="1"/>
        <charset val="204"/>
      </rPr>
      <t>обязательным профессиональным пенсионным взносам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</si>
  <si>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color indexed="8"/>
        <rFont val="Times New Roman"/>
        <family val="1"/>
        <charset val="204"/>
      </rPr>
      <t>040740002523</t>
    </r>
  </si>
  <si>
    <r>
      <t xml:space="preserve">Заявление. Договор купли-продажи №11 от 01.03.2013г. Соглашение о переводе долга от 04.11.2013г. Акт сверки с 01.01.2012г. по 31.12.2012г. Акт сверки с 01.01.2013г. по 24.06.2013г. Определение от 11.10.2013г. </t>
    </r>
    <r>
      <rPr>
        <sz val="16"/>
        <rFont val="Times New Roman"/>
        <family val="1"/>
        <charset val="204"/>
      </rPr>
      <t>Акт сверки с 01.01.2013г. по 05.06.2014г. Акт сверки с 01.01.2013г. по 31.12.2013г. Акт сверки с 01.01.2014г. по 31.12.2014г. Договор №23/01-2012 от 04.01.2012г.</t>
    </r>
  </si>
  <si>
    <r>
      <t>Заявление. Договор перевозки груза от 15.07.2013г. Доп. соглашение №1 от 30.09.2013г.</t>
    </r>
    <r>
      <rPr>
        <sz val="16"/>
        <rFont val="Times New Roman"/>
        <family val="1"/>
        <charset val="204"/>
      </rPr>
      <t xml:space="preserve"> Акт сверки №00000000001 от 21.07.2014г.</t>
    </r>
  </si>
  <si>
    <r>
      <t xml:space="preserve">Заявление. Исполнительный лист №2-1295 от 2014г.Договор №5 от 31.07.2012г. Акт сверки с 01.01.2014. по 05.06.2014г. Решение №2-1295 от 07.04.2014г. </t>
    </r>
    <r>
      <rPr>
        <sz val="16"/>
        <rFont val="Times New Roman"/>
        <family val="1"/>
        <charset val="204"/>
      </rPr>
      <t>Претензия № 61 от 18.08.2014г.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</si>
  <si>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010340003938</t>
    </r>
  </si>
  <si>
    <r>
      <t>Заявление. Договор субподряда №143 от 18.08.2006г. Соглашение №1 от 01.11.2006г. Соглашение №2 от 01.06.2007г. Соглашение №3 от 01.09.2007г. Акт сверки №16 от 08.05.2009г. Акт сверки за период  с 01.01.2011г. по 31.12.2011г. Акт сверки №16 от 08.05.2009г</t>
    </r>
    <r>
      <rPr>
        <sz val="16"/>
        <rFont val="Times New Roman"/>
        <family val="1"/>
        <charset val="204"/>
      </rPr>
      <t>.Акт сверки с 01.01.2013г. по 05.06.2014г.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</si>
  <si>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color indexed="8"/>
        <rFont val="Times New Roman"/>
        <family val="1"/>
        <charset val="204"/>
      </rPr>
      <t>091310282585</t>
    </r>
  </si>
  <si>
    <r>
      <t xml:space="preserve">Заявление. Договор аренды техники №83 от 01.07.2010г. Доп.соглашение №1 от 01.10.2010г. Доп. соглашение №2 от 30.11.2010г. </t>
    </r>
    <r>
      <rPr>
        <sz val="16"/>
        <rFont val="Times New Roman"/>
        <family val="1"/>
        <charset val="204"/>
      </rPr>
      <t>Акт сверки на период с 01.01.2013г. По 05.06.2014г.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</si>
  <si>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color indexed="8"/>
        <rFont val="Times New Roman"/>
        <family val="1"/>
        <charset val="204"/>
      </rPr>
      <t>000440000816</t>
    </r>
  </si>
  <si>
    <r>
      <rPr>
        <sz val="16"/>
        <rFont val="Times New Roman"/>
        <family val="1"/>
        <charset val="204"/>
      </rPr>
      <t>Заявление</t>
    </r>
    <r>
      <rPr>
        <sz val="16"/>
        <color indexed="10"/>
        <rFont val="Times New Roman"/>
        <family val="1"/>
        <charset val="204"/>
      </rPr>
      <t xml:space="preserve">. </t>
    </r>
    <r>
      <rPr>
        <sz val="16"/>
        <rFont val="Times New Roman"/>
        <family val="1"/>
        <charset val="204"/>
      </rPr>
      <t>Договор субподряда №53 от 25.05.2010г. Договор субподряда №57 от 11.06.2012г.</t>
    </r>
    <r>
      <rPr>
        <sz val="16"/>
        <color indexed="1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Акт сверки №248 от 01.03.2012г. Акт сверки 60 от 06.06.2013г. Акт сверки 01.01.2013г. по 31.12.2013г. Акт всерки с 01.01.2013г. по 06.06.2014г. Учредительные документы. 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</si>
  <si>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color indexed="8"/>
        <rFont val="Times New Roman"/>
        <family val="1"/>
        <charset val="204"/>
      </rPr>
      <t>090140000306</t>
    </r>
  </si>
  <si>
    <r>
      <t xml:space="preserve">Заявление. </t>
    </r>
    <r>
      <rPr>
        <sz val="16"/>
        <rFont val="Times New Roman"/>
        <family val="1"/>
        <charset val="204"/>
      </rPr>
      <t xml:space="preserve">Акт сверки № 00000000006 от 31.03.2014г. Договор аренды техники №125/1 от 01.09.2011г. Доп. соглашение №1 от 25.10.2011г. </t>
    </r>
  </si>
  <si>
    <r>
      <t xml:space="preserve">Заявление. Договор перевозки груза от 15.07.2013г. Доп. соглашение №1 от 30.09.2013г. </t>
    </r>
    <r>
      <rPr>
        <sz val="16"/>
        <rFont val="Times New Roman"/>
        <family val="1"/>
        <charset val="204"/>
      </rPr>
      <t>Акт сверки №00000000001 от 21.07.2014г.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</si>
  <si>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040640001482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</si>
  <si>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color indexed="8"/>
        <rFont val="Times New Roman"/>
        <family val="1"/>
        <charset val="204"/>
      </rPr>
      <t>0901400003549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</si>
  <si>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071140017210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</si>
  <si>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010340002187</t>
    </r>
  </si>
  <si>
    <r>
      <t xml:space="preserve">РНН </t>
    </r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091810209714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</si>
  <si>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010240002906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</si>
  <si>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010840004499</t>
    </r>
  </si>
  <si>
    <r>
      <rPr>
        <sz val="16"/>
        <color indexed="9"/>
        <rFont val="Times New Roman"/>
        <family val="1"/>
        <charset val="204"/>
      </rPr>
      <t>.</t>
    </r>
    <r>
      <rPr>
        <sz val="16"/>
        <rFont val="Times New Roman"/>
        <family val="1"/>
        <charset val="204"/>
      </rPr>
      <t>060440009933</t>
    </r>
  </si>
  <si>
    <t xml:space="preserve">                                    Реестр требований кредиторов в реабилитационной процедуре</t>
  </si>
  <si>
    <t>АО "Желдорстрой" по состоянию на 09.09.2014г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</si>
</sst>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dd\.mm\.yyyy;@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3" fontId="4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/>
    <xf numFmtId="2" fontId="0" fillId="0" borderId="0" xfId="0" applyNumberFormat="1"/>
    <xf numFmtId="0" fontId="0" fillId="0" borderId="0" xfId="0" applyFill="1"/>
    <xf numFmtId="0" fontId="14" fillId="0" borderId="0" xfId="0" applyFont="1"/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3" fontId="14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4" fontId="15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/>
    </xf>
    <xf numFmtId="3" fontId="17" fillId="3" borderId="2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1" fillId="0" borderId="1" xfId="0" applyFont="1" applyBorder="1"/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18">
    <cellStyle name="_x0005__x001c_" xfId="1"/>
    <cellStyle name="_x0005__x001c_ 10" xfId="2"/>
    <cellStyle name="_x0005__x001c_ 102" xfId="3"/>
    <cellStyle name="_x0005__x001c_ 103" xfId="4"/>
    <cellStyle name="_x0005__x001c_ 11" xfId="5"/>
    <cellStyle name="_x0005__x001c_ 139" xfId="6"/>
    <cellStyle name="_x0005__x001c_ 2" xfId="7"/>
    <cellStyle name="_x0005__x001c_ 3 2" xfId="8"/>
    <cellStyle name="_5__1c_" xfId="9"/>
    <cellStyle name="_5__1c_ 2" xfId="10"/>
    <cellStyle name="Excel Built-in Excel Built-in Excel Built-in Excel Built-in Normal" xfId="11"/>
    <cellStyle name="Excel Built-in Excel Built-in Excel Built-in Normal" xfId="12"/>
    <cellStyle name="Excel Built-in Excel Built-in Normal" xfId="13"/>
    <cellStyle name="Excel Built-in Normal" xfId="14"/>
    <cellStyle name="TableStyleLight1" xfId="15"/>
    <cellStyle name="Обычный" xfId="0" builtinId="0"/>
    <cellStyle name="Обычный 2 2" xfId="16"/>
    <cellStyle name="Обычный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view="pageBreakPreview" zoomScale="60" zoomScaleNormal="70" workbookViewId="0">
      <selection activeCell="C4" sqref="C4:E4"/>
    </sheetView>
  </sheetViews>
  <sheetFormatPr defaultRowHeight="15"/>
  <cols>
    <col min="1" max="1" width="12.28515625" customWidth="1"/>
    <col min="2" max="2" width="69.5703125" customWidth="1"/>
    <col min="3" max="3" width="37.28515625" style="1" customWidth="1"/>
    <col min="4" max="4" width="24.28515625" customWidth="1"/>
    <col min="5" max="5" width="52.85546875" customWidth="1"/>
    <col min="6" max="6" width="57.5703125" customWidth="1"/>
    <col min="9" max="9" width="11.5703125" bestFit="1" customWidth="1"/>
  </cols>
  <sheetData>
    <row r="1" spans="1:9" s="1" customFormat="1" ht="20.25">
      <c r="A1" s="6"/>
      <c r="B1" s="6"/>
      <c r="C1" s="6"/>
      <c r="D1" s="6"/>
      <c r="E1" s="6"/>
      <c r="F1" s="7"/>
    </row>
    <row r="2" spans="1:9" ht="20.25">
      <c r="A2" s="6"/>
      <c r="B2" s="6"/>
      <c r="C2" s="6"/>
      <c r="D2" s="6"/>
      <c r="E2" s="6"/>
      <c r="F2" s="8"/>
    </row>
    <row r="3" spans="1:9" ht="20.25">
      <c r="A3" s="97" t="s">
        <v>370</v>
      </c>
      <c r="B3" s="97"/>
      <c r="C3" s="97"/>
      <c r="D3" s="97"/>
      <c r="E3" s="97"/>
      <c r="F3" s="97"/>
    </row>
    <row r="4" spans="1:9" s="1" customFormat="1" ht="20.25">
      <c r="A4" s="9"/>
      <c r="B4" s="9"/>
      <c r="C4" s="97" t="s">
        <v>371</v>
      </c>
      <c r="D4" s="97"/>
      <c r="E4" s="97"/>
      <c r="F4" s="9"/>
    </row>
    <row r="5" spans="1:9" ht="20.25">
      <c r="A5" s="10"/>
      <c r="B5" s="10"/>
      <c r="C5" s="10"/>
      <c r="D5" s="10"/>
      <c r="E5" s="11"/>
      <c r="F5" s="10"/>
    </row>
    <row r="6" spans="1:9">
      <c r="A6" s="98" t="s">
        <v>0</v>
      </c>
      <c r="B6" s="99" t="s">
        <v>23</v>
      </c>
      <c r="C6" s="100" t="s">
        <v>24</v>
      </c>
      <c r="D6" s="99" t="s">
        <v>1</v>
      </c>
      <c r="E6" s="99" t="s">
        <v>25</v>
      </c>
      <c r="F6" s="99" t="s">
        <v>2</v>
      </c>
    </row>
    <row r="7" spans="1:9" ht="142.5" customHeight="1">
      <c r="A7" s="98"/>
      <c r="B7" s="99" t="s">
        <v>3</v>
      </c>
      <c r="C7" s="101"/>
      <c r="D7" s="99"/>
      <c r="E7" s="99"/>
      <c r="F7" s="99"/>
    </row>
    <row r="8" spans="1:9" ht="34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9" ht="31.5" customHeight="1">
      <c r="A9" s="12" t="s">
        <v>26</v>
      </c>
      <c r="B9" s="13" t="s">
        <v>4</v>
      </c>
      <c r="C9" s="12"/>
      <c r="D9" s="12"/>
      <c r="E9" s="14"/>
      <c r="F9" s="14"/>
    </row>
    <row r="10" spans="1:9" ht="155.25" customHeight="1">
      <c r="A10" s="15" t="s">
        <v>5</v>
      </c>
      <c r="B10" s="16" t="s">
        <v>28</v>
      </c>
      <c r="C10" s="16"/>
      <c r="D10" s="17"/>
      <c r="E10" s="14"/>
      <c r="F10" s="14"/>
      <c r="I10" s="3"/>
    </row>
    <row r="11" spans="1:9" s="3" customFormat="1" ht="141.75">
      <c r="A11" s="15" t="s">
        <v>120</v>
      </c>
      <c r="B11" s="16" t="s">
        <v>85</v>
      </c>
      <c r="C11" s="18">
        <v>761221300606</v>
      </c>
      <c r="D11" s="17">
        <v>215652.74</v>
      </c>
      <c r="E11" s="19" t="s">
        <v>66</v>
      </c>
      <c r="F11" s="14"/>
    </row>
    <row r="12" spans="1:9" s="3" customFormat="1" ht="141.75">
      <c r="A12" s="15" t="s">
        <v>121</v>
      </c>
      <c r="B12" s="20" t="s">
        <v>89</v>
      </c>
      <c r="C12" s="21">
        <v>520616300374</v>
      </c>
      <c r="D12" s="22">
        <f>835301.74+233333.4</f>
        <v>1068635.1399999999</v>
      </c>
      <c r="E12" s="19" t="s">
        <v>66</v>
      </c>
      <c r="F12" s="14"/>
      <c r="I12" s="4"/>
    </row>
    <row r="13" spans="1:9" s="3" customFormat="1" ht="141.75">
      <c r="A13" s="15" t="s">
        <v>122</v>
      </c>
      <c r="B13" s="16" t="s">
        <v>90</v>
      </c>
      <c r="C13" s="18">
        <v>480401302212</v>
      </c>
      <c r="D13" s="17">
        <f>1934856.49+509142.86</f>
        <v>2443999.35</v>
      </c>
      <c r="E13" s="19" t="s">
        <v>66</v>
      </c>
      <c r="F13" s="14"/>
    </row>
    <row r="14" spans="1:9" s="3" customFormat="1" ht="141.75">
      <c r="A14" s="15" t="s">
        <v>123</v>
      </c>
      <c r="B14" s="16" t="s">
        <v>65</v>
      </c>
      <c r="C14" s="18">
        <v>510505300233</v>
      </c>
      <c r="D14" s="17">
        <v>398364.8</v>
      </c>
      <c r="E14" s="19" t="s">
        <v>66</v>
      </c>
      <c r="F14" s="14"/>
    </row>
    <row r="15" spans="1:9" s="3" customFormat="1" ht="141.75">
      <c r="A15" s="15" t="s">
        <v>124</v>
      </c>
      <c r="B15" s="16" t="s">
        <v>74</v>
      </c>
      <c r="C15" s="18">
        <v>650621301841</v>
      </c>
      <c r="D15" s="17">
        <v>3993.2</v>
      </c>
      <c r="E15" s="19" t="s">
        <v>66</v>
      </c>
      <c r="F15" s="14"/>
    </row>
    <row r="16" spans="1:9" s="3" customFormat="1" ht="141.75">
      <c r="A16" s="15" t="s">
        <v>125</v>
      </c>
      <c r="B16" s="16" t="s">
        <v>75</v>
      </c>
      <c r="C16" s="18">
        <v>680503350417</v>
      </c>
      <c r="D16" s="17">
        <v>131596.6</v>
      </c>
      <c r="E16" s="19" t="s">
        <v>66</v>
      </c>
      <c r="F16" s="14"/>
    </row>
    <row r="17" spans="1:6" s="3" customFormat="1" ht="141.75">
      <c r="A17" s="15" t="s">
        <v>126</v>
      </c>
      <c r="B17" s="16" t="s">
        <v>84</v>
      </c>
      <c r="C17" s="18">
        <v>911224301009</v>
      </c>
      <c r="D17" s="17">
        <v>66851.58</v>
      </c>
      <c r="E17" s="19" t="s">
        <v>66</v>
      </c>
      <c r="F17" s="14"/>
    </row>
    <row r="18" spans="1:6" s="3" customFormat="1" ht="141.75">
      <c r="A18" s="15" t="s">
        <v>127</v>
      </c>
      <c r="B18" s="16" t="s">
        <v>76</v>
      </c>
      <c r="C18" s="18">
        <v>820205300848</v>
      </c>
      <c r="D18" s="17">
        <v>1444449.07</v>
      </c>
      <c r="E18" s="19" t="s">
        <v>66</v>
      </c>
      <c r="F18" s="14"/>
    </row>
    <row r="19" spans="1:6" s="3" customFormat="1" ht="141.75">
      <c r="A19" s="15" t="s">
        <v>128</v>
      </c>
      <c r="B19" s="20" t="s">
        <v>116</v>
      </c>
      <c r="C19" s="21">
        <v>630319400527</v>
      </c>
      <c r="D19" s="22">
        <v>40365.019999999997</v>
      </c>
      <c r="E19" s="19" t="s">
        <v>117</v>
      </c>
      <c r="F19" s="14"/>
    </row>
    <row r="20" spans="1:6" s="3" customFormat="1" ht="141.75">
      <c r="A20" s="15" t="s">
        <v>129</v>
      </c>
      <c r="B20" s="16" t="s">
        <v>82</v>
      </c>
      <c r="C20" s="18">
        <v>520410301848</v>
      </c>
      <c r="D20" s="17">
        <f>350301.57+161458.66</f>
        <v>511760.23</v>
      </c>
      <c r="E20" s="19" t="s">
        <v>66</v>
      </c>
      <c r="F20" s="14"/>
    </row>
    <row r="21" spans="1:6" s="3" customFormat="1" ht="141.75">
      <c r="A21" s="15" t="s">
        <v>130</v>
      </c>
      <c r="B21" s="16" t="s">
        <v>87</v>
      </c>
      <c r="C21" s="18">
        <v>740528402275</v>
      </c>
      <c r="D21" s="17">
        <v>110572.1</v>
      </c>
      <c r="E21" s="19" t="s">
        <v>88</v>
      </c>
      <c r="F21" s="14"/>
    </row>
    <row r="22" spans="1:6" s="3" customFormat="1" ht="141.75">
      <c r="A22" s="15" t="s">
        <v>131</v>
      </c>
      <c r="B22" s="16" t="s">
        <v>86</v>
      </c>
      <c r="C22" s="18">
        <v>581213400780</v>
      </c>
      <c r="D22" s="17">
        <v>741013.35</v>
      </c>
      <c r="E22" s="19" t="s">
        <v>66</v>
      </c>
      <c r="F22" s="14"/>
    </row>
    <row r="23" spans="1:6" s="3" customFormat="1" ht="141.75">
      <c r="A23" s="15" t="s">
        <v>132</v>
      </c>
      <c r="B23" s="16" t="s">
        <v>92</v>
      </c>
      <c r="C23" s="18">
        <v>631021300870</v>
      </c>
      <c r="D23" s="17">
        <v>523108.31</v>
      </c>
      <c r="E23" s="19" t="s">
        <v>66</v>
      </c>
      <c r="F23" s="14"/>
    </row>
    <row r="24" spans="1:6" s="3" customFormat="1" ht="121.5">
      <c r="A24" s="15" t="s">
        <v>133</v>
      </c>
      <c r="B24" s="16" t="s">
        <v>118</v>
      </c>
      <c r="C24" s="18">
        <v>520101309556</v>
      </c>
      <c r="D24" s="17">
        <f>1260644+1798294</f>
        <v>3058938</v>
      </c>
      <c r="E24" s="19" t="s">
        <v>119</v>
      </c>
      <c r="F24" s="14"/>
    </row>
    <row r="25" spans="1:6" s="3" customFormat="1" ht="141.75">
      <c r="A25" s="15" t="s">
        <v>134</v>
      </c>
      <c r="B25" s="16" t="s">
        <v>79</v>
      </c>
      <c r="C25" s="18">
        <v>580620300228</v>
      </c>
      <c r="D25" s="17">
        <v>785210.18</v>
      </c>
      <c r="E25" s="19" t="s">
        <v>66</v>
      </c>
      <c r="F25" s="14"/>
    </row>
    <row r="26" spans="1:6" s="3" customFormat="1" ht="20.25">
      <c r="A26" s="15"/>
      <c r="B26" s="12" t="s">
        <v>6</v>
      </c>
      <c r="C26" s="18"/>
      <c r="D26" s="23">
        <f>SUM(D11:D25)</f>
        <v>11544509.669999998</v>
      </c>
      <c r="E26" s="19"/>
      <c r="F26" s="14"/>
    </row>
    <row r="27" spans="1:6" s="3" customFormat="1" ht="20.25">
      <c r="A27" s="15"/>
      <c r="B27" s="102" t="s">
        <v>277</v>
      </c>
      <c r="C27" s="103"/>
      <c r="D27" s="103"/>
      <c r="E27" s="103"/>
      <c r="F27" s="104"/>
    </row>
    <row r="28" spans="1:6" s="3" customFormat="1" ht="141.75">
      <c r="A28" s="15" t="s">
        <v>278</v>
      </c>
      <c r="B28" s="24" t="s">
        <v>290</v>
      </c>
      <c r="C28" s="21">
        <v>620130301508</v>
      </c>
      <c r="D28" s="22">
        <v>114979.09</v>
      </c>
      <c r="E28" s="19" t="s">
        <v>66</v>
      </c>
      <c r="F28" s="14"/>
    </row>
    <row r="29" spans="1:6" s="3" customFormat="1" ht="20.25">
      <c r="A29" s="15"/>
      <c r="B29" s="13" t="s">
        <v>6</v>
      </c>
      <c r="C29" s="21"/>
      <c r="D29" s="25">
        <f>SUM(D28)</f>
        <v>114979.09</v>
      </c>
      <c r="E29" s="19"/>
      <c r="F29" s="26"/>
    </row>
    <row r="30" spans="1:6" s="3" customFormat="1" ht="20.25">
      <c r="A30" s="15"/>
      <c r="B30" s="13" t="s">
        <v>318</v>
      </c>
      <c r="C30" s="21"/>
      <c r="D30" s="25">
        <f>D26+D29</f>
        <v>11659488.759999998</v>
      </c>
      <c r="E30" s="19"/>
      <c r="F30" s="26"/>
    </row>
    <row r="31" spans="1:6" s="1" customFormat="1" ht="20.25">
      <c r="A31" s="27">
        <v>1</v>
      </c>
      <c r="B31" s="28">
        <v>2</v>
      </c>
      <c r="C31" s="28">
        <v>3</v>
      </c>
      <c r="D31" s="27">
        <v>4</v>
      </c>
      <c r="E31" s="28">
        <v>5</v>
      </c>
      <c r="F31" s="28">
        <v>6</v>
      </c>
    </row>
    <row r="32" spans="1:6" ht="141.75">
      <c r="A32" s="15" t="s">
        <v>7</v>
      </c>
      <c r="B32" s="29" t="s">
        <v>31</v>
      </c>
      <c r="C32" s="16"/>
      <c r="D32" s="17"/>
      <c r="E32" s="14"/>
      <c r="F32" s="14"/>
    </row>
    <row r="33" spans="1:6" s="3" customFormat="1" ht="162">
      <c r="A33" s="15" t="s">
        <v>135</v>
      </c>
      <c r="B33" s="30" t="s">
        <v>81</v>
      </c>
      <c r="C33" s="18">
        <v>760209300965</v>
      </c>
      <c r="D33" s="17">
        <v>17683</v>
      </c>
      <c r="E33" s="19" t="s">
        <v>80</v>
      </c>
      <c r="F33" s="14"/>
    </row>
    <row r="34" spans="1:6" s="3" customFormat="1" ht="141.75">
      <c r="A34" s="15" t="s">
        <v>136</v>
      </c>
      <c r="B34" s="30" t="s">
        <v>83</v>
      </c>
      <c r="C34" s="18">
        <v>650127450513</v>
      </c>
      <c r="D34" s="17">
        <v>64699.15</v>
      </c>
      <c r="E34" s="19" t="s">
        <v>66</v>
      </c>
      <c r="F34" s="14"/>
    </row>
    <row r="35" spans="1:6" s="3" customFormat="1" ht="141.75">
      <c r="A35" s="15" t="s">
        <v>137</v>
      </c>
      <c r="B35" s="16" t="s">
        <v>85</v>
      </c>
      <c r="C35" s="18">
        <v>761221300606</v>
      </c>
      <c r="D35" s="17">
        <v>72627</v>
      </c>
      <c r="E35" s="19" t="s">
        <v>66</v>
      </c>
      <c r="F35" s="14"/>
    </row>
    <row r="36" spans="1:6" s="3" customFormat="1" ht="141.75">
      <c r="A36" s="15" t="s">
        <v>138</v>
      </c>
      <c r="B36" s="20" t="s">
        <v>89</v>
      </c>
      <c r="C36" s="21">
        <v>520616300374</v>
      </c>
      <c r="D36" s="22">
        <v>143218.5</v>
      </c>
      <c r="E36" s="19" t="s">
        <v>66</v>
      </c>
      <c r="F36" s="14"/>
    </row>
    <row r="37" spans="1:6" s="3" customFormat="1" ht="141.75">
      <c r="A37" s="15" t="s">
        <v>139</v>
      </c>
      <c r="B37" s="16" t="s">
        <v>65</v>
      </c>
      <c r="C37" s="18">
        <v>510505300233</v>
      </c>
      <c r="D37" s="17">
        <v>111970</v>
      </c>
      <c r="E37" s="19" t="s">
        <v>66</v>
      </c>
      <c r="F37" s="14"/>
    </row>
    <row r="38" spans="1:6" s="3" customFormat="1" ht="141.75">
      <c r="A38" s="15" t="s">
        <v>140</v>
      </c>
      <c r="B38" s="16" t="s">
        <v>74</v>
      </c>
      <c r="C38" s="18">
        <v>650621301841</v>
      </c>
      <c r="D38" s="17">
        <v>28350</v>
      </c>
      <c r="E38" s="19" t="s">
        <v>66</v>
      </c>
      <c r="F38" s="14"/>
    </row>
    <row r="39" spans="1:6" s="3" customFormat="1" ht="141.75">
      <c r="A39" s="15" t="s">
        <v>141</v>
      </c>
      <c r="B39" s="16" t="s">
        <v>75</v>
      </c>
      <c r="C39" s="18">
        <v>680503350417</v>
      </c>
      <c r="D39" s="17">
        <v>10800</v>
      </c>
      <c r="E39" s="19" t="s">
        <v>66</v>
      </c>
      <c r="F39" s="14"/>
    </row>
    <row r="40" spans="1:6" s="3" customFormat="1" ht="141.75">
      <c r="A40" s="15" t="s">
        <v>142</v>
      </c>
      <c r="B40" s="16" t="s">
        <v>84</v>
      </c>
      <c r="C40" s="18">
        <v>911224301009</v>
      </c>
      <c r="D40" s="17">
        <v>43030.5</v>
      </c>
      <c r="E40" s="19" t="s">
        <v>66</v>
      </c>
      <c r="F40" s="14"/>
    </row>
    <row r="41" spans="1:6" s="3" customFormat="1" ht="141.75">
      <c r="A41" s="15" t="s">
        <v>143</v>
      </c>
      <c r="B41" s="16" t="s">
        <v>76</v>
      </c>
      <c r="C41" s="18">
        <v>820205300848</v>
      </c>
      <c r="D41" s="17">
        <v>53411</v>
      </c>
      <c r="E41" s="19" t="s">
        <v>66</v>
      </c>
      <c r="F41" s="14"/>
    </row>
    <row r="42" spans="1:6" s="3" customFormat="1" ht="141.75">
      <c r="A42" s="15" t="s">
        <v>144</v>
      </c>
      <c r="B42" s="16" t="s">
        <v>77</v>
      </c>
      <c r="C42" s="18">
        <v>830802401245</v>
      </c>
      <c r="D42" s="17">
        <v>138864.44</v>
      </c>
      <c r="E42" s="19" t="s">
        <v>66</v>
      </c>
      <c r="F42" s="14"/>
    </row>
    <row r="43" spans="1:6" s="3" customFormat="1" ht="141.75">
      <c r="A43" s="15" t="s">
        <v>145</v>
      </c>
      <c r="B43" s="20" t="s">
        <v>116</v>
      </c>
      <c r="C43" s="21">
        <v>630319400527</v>
      </c>
      <c r="D43" s="22">
        <v>2131.58</v>
      </c>
      <c r="E43" s="19" t="s">
        <v>117</v>
      </c>
      <c r="F43" s="14"/>
    </row>
    <row r="44" spans="1:6" s="3" customFormat="1" ht="141.75">
      <c r="A44" s="15" t="s">
        <v>146</v>
      </c>
      <c r="B44" s="20" t="s">
        <v>255</v>
      </c>
      <c r="C44" s="21">
        <v>820612399027</v>
      </c>
      <c r="D44" s="22">
        <v>9963</v>
      </c>
      <c r="E44" s="19" t="s">
        <v>256</v>
      </c>
      <c r="F44" s="14"/>
    </row>
    <row r="45" spans="1:6" s="3" customFormat="1" ht="141.75">
      <c r="A45" s="15" t="s">
        <v>147</v>
      </c>
      <c r="B45" s="16" t="s">
        <v>82</v>
      </c>
      <c r="C45" s="18">
        <v>520410301848</v>
      </c>
      <c r="D45" s="17">
        <v>94812.87</v>
      </c>
      <c r="E45" s="19" t="s">
        <v>66</v>
      </c>
      <c r="F45" s="14"/>
    </row>
    <row r="46" spans="1:6" s="3" customFormat="1" ht="141.75">
      <c r="A46" s="15" t="s">
        <v>148</v>
      </c>
      <c r="B46" s="16" t="s">
        <v>78</v>
      </c>
      <c r="C46" s="18">
        <v>621123402466</v>
      </c>
      <c r="D46" s="17">
        <v>20700</v>
      </c>
      <c r="E46" s="19" t="s">
        <v>66</v>
      </c>
      <c r="F46" s="14"/>
    </row>
    <row r="47" spans="1:6" s="3" customFormat="1" ht="141.75">
      <c r="A47" s="15" t="s">
        <v>149</v>
      </c>
      <c r="B47" s="16" t="s">
        <v>91</v>
      </c>
      <c r="C47" s="18">
        <v>650202402451</v>
      </c>
      <c r="D47" s="17">
        <v>80750.179999999993</v>
      </c>
      <c r="E47" s="19" t="s">
        <v>66</v>
      </c>
      <c r="F47" s="14"/>
    </row>
    <row r="48" spans="1:6" s="3" customFormat="1" ht="141.75">
      <c r="A48" s="15" t="s">
        <v>150</v>
      </c>
      <c r="B48" s="16" t="s">
        <v>87</v>
      </c>
      <c r="C48" s="18">
        <v>740528402275</v>
      </c>
      <c r="D48" s="17">
        <v>5921</v>
      </c>
      <c r="E48" s="19" t="s">
        <v>88</v>
      </c>
      <c r="F48" s="14"/>
    </row>
    <row r="49" spans="1:6" s="3" customFormat="1" ht="141.75">
      <c r="A49" s="15" t="s">
        <v>151</v>
      </c>
      <c r="B49" s="16" t="s">
        <v>86</v>
      </c>
      <c r="C49" s="18">
        <v>581213400780</v>
      </c>
      <c r="D49" s="17">
        <v>84788</v>
      </c>
      <c r="E49" s="19" t="s">
        <v>66</v>
      </c>
      <c r="F49" s="14"/>
    </row>
    <row r="50" spans="1:6" s="3" customFormat="1" ht="141.75">
      <c r="A50" s="15" t="s">
        <v>152</v>
      </c>
      <c r="B50" s="16" t="s">
        <v>92</v>
      </c>
      <c r="C50" s="18">
        <v>631021300870</v>
      </c>
      <c r="D50" s="17">
        <v>90071.5</v>
      </c>
      <c r="E50" s="19" t="s">
        <v>66</v>
      </c>
      <c r="F50" s="14"/>
    </row>
    <row r="51" spans="1:6" s="3" customFormat="1" ht="141.75">
      <c r="A51" s="15" t="s">
        <v>257</v>
      </c>
      <c r="B51" s="16" t="s">
        <v>79</v>
      </c>
      <c r="C51" s="18">
        <v>580620300228</v>
      </c>
      <c r="D51" s="17">
        <v>364222.3</v>
      </c>
      <c r="E51" s="19" t="s">
        <v>66</v>
      </c>
      <c r="F51" s="14"/>
    </row>
    <row r="52" spans="1:6" ht="20.25">
      <c r="A52" s="12"/>
      <c r="B52" s="12" t="s">
        <v>6</v>
      </c>
      <c r="C52" s="12"/>
      <c r="D52" s="23">
        <f>SUM(D33:D51)</f>
        <v>1438014.02</v>
      </c>
      <c r="E52" s="31"/>
      <c r="F52" s="31"/>
    </row>
    <row r="53" spans="1:6" s="3" customFormat="1" ht="20.25">
      <c r="A53" s="12"/>
      <c r="B53" s="102" t="s">
        <v>279</v>
      </c>
      <c r="C53" s="103"/>
      <c r="D53" s="103"/>
      <c r="E53" s="103"/>
      <c r="F53" s="104"/>
    </row>
    <row r="54" spans="1:6" s="3" customFormat="1" ht="141.75">
      <c r="A54" s="32" t="s">
        <v>280</v>
      </c>
      <c r="B54" s="24" t="s">
        <v>290</v>
      </c>
      <c r="C54" s="21">
        <v>620130301508</v>
      </c>
      <c r="D54" s="22">
        <v>26672.73</v>
      </c>
      <c r="E54" s="19" t="s">
        <v>66</v>
      </c>
      <c r="F54" s="31"/>
    </row>
    <row r="55" spans="1:6" s="3" customFormat="1" ht="20.25">
      <c r="A55" s="32"/>
      <c r="B55" s="13" t="s">
        <v>6</v>
      </c>
      <c r="C55" s="13"/>
      <c r="D55" s="25">
        <f>SUM(D54:D54)</f>
        <v>26672.73</v>
      </c>
      <c r="E55" s="33"/>
      <c r="F55" s="33"/>
    </row>
    <row r="56" spans="1:6" s="3" customFormat="1" ht="20.25">
      <c r="A56" s="32"/>
      <c r="B56" s="13" t="s">
        <v>319</v>
      </c>
      <c r="C56" s="13"/>
      <c r="D56" s="25">
        <f>D52+D55</f>
        <v>1464686.75</v>
      </c>
      <c r="E56" s="33"/>
      <c r="F56" s="33"/>
    </row>
    <row r="57" spans="1:6" s="3" customFormat="1" ht="20.25">
      <c r="A57" s="12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</row>
    <row r="58" spans="1:6" ht="162">
      <c r="A58" s="15" t="s">
        <v>48</v>
      </c>
      <c r="B58" s="29" t="s">
        <v>348</v>
      </c>
      <c r="C58" s="16"/>
      <c r="D58" s="17"/>
      <c r="E58" s="14"/>
      <c r="F58" s="14"/>
    </row>
    <row r="59" spans="1:6" s="3" customFormat="1" ht="162">
      <c r="A59" s="15" t="s">
        <v>153</v>
      </c>
      <c r="B59" s="30" t="s">
        <v>81</v>
      </c>
      <c r="C59" s="18">
        <v>760209300965</v>
      </c>
      <c r="D59" s="17">
        <v>39295.449999999997</v>
      </c>
      <c r="E59" s="19" t="s">
        <v>80</v>
      </c>
      <c r="F59" s="14"/>
    </row>
    <row r="60" spans="1:6" s="3" customFormat="1" ht="141.75">
      <c r="A60" s="15" t="s">
        <v>154</v>
      </c>
      <c r="B60" s="30" t="s">
        <v>83</v>
      </c>
      <c r="C60" s="18">
        <v>650127450513</v>
      </c>
      <c r="D60" s="17">
        <v>214467.17</v>
      </c>
      <c r="E60" s="19" t="s">
        <v>66</v>
      </c>
      <c r="F60" s="14"/>
    </row>
    <row r="61" spans="1:6" s="3" customFormat="1" ht="141.75">
      <c r="A61" s="15" t="s">
        <v>155</v>
      </c>
      <c r="B61" s="16" t="s">
        <v>85</v>
      </c>
      <c r="C61" s="18">
        <v>761221300606</v>
      </c>
      <c r="D61" s="17">
        <v>116392.86</v>
      </c>
      <c r="E61" s="19" t="s">
        <v>66</v>
      </c>
      <c r="F61" s="14"/>
    </row>
    <row r="62" spans="1:6" s="3" customFormat="1" ht="141.75">
      <c r="A62" s="15" t="s">
        <v>156</v>
      </c>
      <c r="B62" s="20" t="s">
        <v>89</v>
      </c>
      <c r="C62" s="21">
        <v>520616300374</v>
      </c>
      <c r="D62" s="22">
        <v>425000</v>
      </c>
      <c r="E62" s="19" t="s">
        <v>66</v>
      </c>
      <c r="F62" s="14"/>
    </row>
    <row r="63" spans="1:6" s="1" customFormat="1" ht="141.75">
      <c r="A63" s="15" t="s">
        <v>157</v>
      </c>
      <c r="B63" s="16" t="s">
        <v>74</v>
      </c>
      <c r="C63" s="18">
        <v>650621301841</v>
      </c>
      <c r="D63" s="17">
        <v>63000</v>
      </c>
      <c r="E63" s="19" t="s">
        <v>66</v>
      </c>
      <c r="F63" s="14"/>
    </row>
    <row r="64" spans="1:6" s="3" customFormat="1" ht="141.75">
      <c r="A64" s="15" t="s">
        <v>158</v>
      </c>
      <c r="B64" s="16" t="s">
        <v>75</v>
      </c>
      <c r="C64" s="18">
        <v>680503350417</v>
      </c>
      <c r="D64" s="17">
        <v>24000</v>
      </c>
      <c r="E64" s="19" t="s">
        <v>66</v>
      </c>
      <c r="F64" s="14"/>
    </row>
    <row r="65" spans="1:6" s="3" customFormat="1" ht="141.75">
      <c r="A65" s="15" t="s">
        <v>159</v>
      </c>
      <c r="B65" s="16" t="s">
        <v>84</v>
      </c>
      <c r="C65" s="18">
        <v>911224301009</v>
      </c>
      <c r="D65" s="17">
        <v>81622.570000000007</v>
      </c>
      <c r="E65" s="19" t="s">
        <v>66</v>
      </c>
      <c r="F65" s="14"/>
    </row>
    <row r="66" spans="1:6" s="3" customFormat="1" ht="141.75">
      <c r="A66" s="15" t="s">
        <v>213</v>
      </c>
      <c r="B66" s="16" t="s">
        <v>76</v>
      </c>
      <c r="C66" s="18">
        <v>820205300848</v>
      </c>
      <c r="D66" s="17">
        <v>190781.41</v>
      </c>
      <c r="E66" s="19" t="s">
        <v>66</v>
      </c>
      <c r="F66" s="14"/>
    </row>
    <row r="67" spans="1:6" s="3" customFormat="1" ht="141.75">
      <c r="A67" s="15" t="s">
        <v>160</v>
      </c>
      <c r="B67" s="16" t="s">
        <v>77</v>
      </c>
      <c r="C67" s="18">
        <v>830802401245</v>
      </c>
      <c r="D67" s="17">
        <v>107426.04</v>
      </c>
      <c r="E67" s="19" t="s">
        <v>66</v>
      </c>
      <c r="F67" s="14"/>
    </row>
    <row r="68" spans="1:6" s="3" customFormat="1" ht="141.75">
      <c r="A68" s="15" t="s">
        <v>161</v>
      </c>
      <c r="B68" s="20" t="s">
        <v>116</v>
      </c>
      <c r="C68" s="21">
        <v>630319400527</v>
      </c>
      <c r="D68" s="22">
        <v>4736.84</v>
      </c>
      <c r="E68" s="19" t="s">
        <v>117</v>
      </c>
      <c r="F68" s="14"/>
    </row>
    <row r="69" spans="1:6" s="3" customFormat="1" ht="141.75">
      <c r="A69" s="15" t="s">
        <v>162</v>
      </c>
      <c r="B69" s="20" t="s">
        <v>255</v>
      </c>
      <c r="C69" s="21">
        <v>820612399027</v>
      </c>
      <c r="D69" s="22">
        <v>33000</v>
      </c>
      <c r="E69" s="19" t="s">
        <v>256</v>
      </c>
      <c r="F69" s="14"/>
    </row>
    <row r="70" spans="1:6" s="3" customFormat="1" ht="141.75">
      <c r="A70" s="15" t="s">
        <v>163</v>
      </c>
      <c r="B70" s="16" t="s">
        <v>82</v>
      </c>
      <c r="C70" s="18">
        <v>520410301848</v>
      </c>
      <c r="D70" s="17">
        <v>210695.58</v>
      </c>
      <c r="E70" s="19" t="s">
        <v>66</v>
      </c>
      <c r="F70" s="14"/>
    </row>
    <row r="71" spans="1:6" s="3" customFormat="1" ht="141.75">
      <c r="A71" s="15" t="s">
        <v>164</v>
      </c>
      <c r="B71" s="16" t="s">
        <v>78</v>
      </c>
      <c r="C71" s="18">
        <v>621123402466</v>
      </c>
      <c r="D71" s="17">
        <v>46000</v>
      </c>
      <c r="E71" s="19" t="s">
        <v>66</v>
      </c>
      <c r="F71" s="14"/>
    </row>
    <row r="72" spans="1:6" s="3" customFormat="1" ht="141.75">
      <c r="A72" s="15" t="s">
        <v>165</v>
      </c>
      <c r="B72" s="16" t="s">
        <v>91</v>
      </c>
      <c r="C72" s="18">
        <v>650202402451</v>
      </c>
      <c r="D72" s="17">
        <v>42679.54</v>
      </c>
      <c r="E72" s="19" t="s">
        <v>66</v>
      </c>
      <c r="F72" s="14"/>
    </row>
    <row r="73" spans="1:6" s="3" customFormat="1" ht="141.75">
      <c r="A73" s="15" t="s">
        <v>166</v>
      </c>
      <c r="B73" s="16" t="s">
        <v>87</v>
      </c>
      <c r="C73" s="18">
        <v>740528402275</v>
      </c>
      <c r="D73" s="17">
        <v>13157.89</v>
      </c>
      <c r="E73" s="19" t="s">
        <v>88</v>
      </c>
      <c r="F73" s="14"/>
    </row>
    <row r="74" spans="1:6" s="3" customFormat="1" ht="141.75">
      <c r="A74" s="15" t="s">
        <v>167</v>
      </c>
      <c r="B74" s="16" t="s">
        <v>86</v>
      </c>
      <c r="C74" s="18">
        <v>581213400780</v>
      </c>
      <c r="D74" s="17">
        <v>39917.99</v>
      </c>
      <c r="E74" s="19" t="s">
        <v>66</v>
      </c>
      <c r="F74" s="14"/>
    </row>
    <row r="75" spans="1:6" s="3" customFormat="1" ht="141.75">
      <c r="A75" s="15" t="s">
        <v>168</v>
      </c>
      <c r="B75" s="16" t="s">
        <v>92</v>
      </c>
      <c r="C75" s="18">
        <v>631021300870</v>
      </c>
      <c r="D75" s="17">
        <v>195733.13</v>
      </c>
      <c r="E75" s="19" t="s">
        <v>66</v>
      </c>
      <c r="F75" s="14"/>
    </row>
    <row r="76" spans="1:6" s="3" customFormat="1" ht="121.5">
      <c r="A76" s="15" t="s">
        <v>169</v>
      </c>
      <c r="B76" s="16" t="s">
        <v>118</v>
      </c>
      <c r="C76" s="18">
        <v>520101309556</v>
      </c>
      <c r="D76" s="17">
        <v>527705.63</v>
      </c>
      <c r="E76" s="19" t="s">
        <v>119</v>
      </c>
      <c r="F76" s="14"/>
    </row>
    <row r="77" spans="1:6" s="3" customFormat="1" ht="141.75">
      <c r="A77" s="15" t="s">
        <v>258</v>
      </c>
      <c r="B77" s="16" t="s">
        <v>79</v>
      </c>
      <c r="C77" s="18">
        <v>580620300228</v>
      </c>
      <c r="D77" s="17">
        <v>157500.43</v>
      </c>
      <c r="E77" s="19" t="s">
        <v>66</v>
      </c>
      <c r="F77" s="14"/>
    </row>
    <row r="78" spans="1:6" ht="20.25">
      <c r="A78" s="12"/>
      <c r="B78" s="12" t="s">
        <v>6</v>
      </c>
      <c r="C78" s="12"/>
      <c r="D78" s="23">
        <f>SUM(D59:D77)</f>
        <v>2533112.5300000003</v>
      </c>
      <c r="E78" s="34"/>
      <c r="F78" s="34"/>
    </row>
    <row r="79" spans="1:6" s="3" customFormat="1" ht="20.25">
      <c r="A79" s="12"/>
      <c r="B79" s="102" t="s">
        <v>281</v>
      </c>
      <c r="C79" s="103"/>
      <c r="D79" s="103"/>
      <c r="E79" s="103"/>
      <c r="F79" s="104"/>
    </row>
    <row r="80" spans="1:6" s="3" customFormat="1" ht="141.75">
      <c r="A80" s="32" t="s">
        <v>282</v>
      </c>
      <c r="B80" s="24" t="s">
        <v>290</v>
      </c>
      <c r="C80" s="21">
        <v>620130301508</v>
      </c>
      <c r="D80" s="22">
        <v>29272.73</v>
      </c>
      <c r="E80" s="19" t="s">
        <v>66</v>
      </c>
      <c r="F80" s="34"/>
    </row>
    <row r="81" spans="1:6" s="3" customFormat="1" ht="20.25">
      <c r="A81" s="12"/>
      <c r="B81" s="13" t="s">
        <v>6</v>
      </c>
      <c r="C81" s="13"/>
      <c r="D81" s="25">
        <f>SUM(D80:D80)</f>
        <v>29272.73</v>
      </c>
      <c r="E81" s="35"/>
      <c r="F81" s="35"/>
    </row>
    <row r="82" spans="1:6" s="3" customFormat="1" ht="20.25">
      <c r="A82" s="12"/>
      <c r="B82" s="13" t="s">
        <v>320</v>
      </c>
      <c r="C82" s="13"/>
      <c r="D82" s="25">
        <f>D78+D81</f>
        <v>2562385.2600000002</v>
      </c>
      <c r="E82" s="35"/>
      <c r="F82" s="35"/>
    </row>
    <row r="83" spans="1:6" s="3" customFormat="1" ht="20.25">
      <c r="A83" s="12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ht="162">
      <c r="A84" s="32" t="s">
        <v>49</v>
      </c>
      <c r="B84" s="16" t="s">
        <v>33</v>
      </c>
      <c r="C84" s="16"/>
      <c r="D84" s="17"/>
      <c r="E84" s="36"/>
      <c r="F84" s="36"/>
    </row>
    <row r="85" spans="1:6" s="3" customFormat="1" ht="162">
      <c r="A85" s="32" t="s">
        <v>170</v>
      </c>
      <c r="B85" s="30" t="s">
        <v>81</v>
      </c>
      <c r="C85" s="18">
        <v>760209300965</v>
      </c>
      <c r="D85" s="17">
        <v>29376.11</v>
      </c>
      <c r="E85" s="19" t="s">
        <v>80</v>
      </c>
      <c r="F85" s="36"/>
    </row>
    <row r="86" spans="1:6" s="3" customFormat="1" ht="141.75">
      <c r="A86" s="32" t="s">
        <v>171</v>
      </c>
      <c r="B86" s="30" t="s">
        <v>83</v>
      </c>
      <c r="C86" s="18">
        <v>650127450513</v>
      </c>
      <c r="D86" s="17">
        <v>201763.84</v>
      </c>
      <c r="E86" s="19" t="s">
        <v>66</v>
      </c>
      <c r="F86" s="36"/>
    </row>
    <row r="87" spans="1:6" s="3" customFormat="1" ht="141.75">
      <c r="A87" s="32" t="s">
        <v>172</v>
      </c>
      <c r="B87" s="16" t="s">
        <v>85</v>
      </c>
      <c r="C87" s="18">
        <v>761221300606</v>
      </c>
      <c r="D87" s="17">
        <v>124074.57</v>
      </c>
      <c r="E87" s="19" t="s">
        <v>66</v>
      </c>
      <c r="F87" s="36"/>
    </row>
    <row r="88" spans="1:6" s="3" customFormat="1" ht="141.75">
      <c r="A88" s="32" t="s">
        <v>173</v>
      </c>
      <c r="B88" s="20" t="s">
        <v>89</v>
      </c>
      <c r="C88" s="21">
        <v>520616300374</v>
      </c>
      <c r="D88" s="22">
        <v>425000</v>
      </c>
      <c r="E88" s="19" t="s">
        <v>66</v>
      </c>
      <c r="F88" s="36"/>
    </row>
    <row r="89" spans="1:6" s="3" customFormat="1" ht="141.75">
      <c r="A89" s="32" t="s">
        <v>174</v>
      </c>
      <c r="B89" s="16" t="s">
        <v>90</v>
      </c>
      <c r="C89" s="18">
        <v>480401302212</v>
      </c>
      <c r="D89" s="17">
        <v>614243.04</v>
      </c>
      <c r="E89" s="19" t="s">
        <v>66</v>
      </c>
      <c r="F89" s="36"/>
    </row>
    <row r="90" spans="1:6" s="3" customFormat="1" ht="141.75">
      <c r="A90" s="32" t="s">
        <v>175</v>
      </c>
      <c r="B90" s="16" t="s">
        <v>65</v>
      </c>
      <c r="C90" s="18">
        <v>510505300233</v>
      </c>
      <c r="D90" s="17">
        <v>539971</v>
      </c>
      <c r="E90" s="19" t="s">
        <v>66</v>
      </c>
      <c r="F90" s="36"/>
    </row>
    <row r="91" spans="1:6" s="3" customFormat="1" ht="141.75">
      <c r="A91" s="32" t="s">
        <v>176</v>
      </c>
      <c r="B91" s="16" t="s">
        <v>74</v>
      </c>
      <c r="C91" s="18">
        <v>650621301841</v>
      </c>
      <c r="D91" s="17">
        <v>52706.8</v>
      </c>
      <c r="E91" s="19" t="s">
        <v>66</v>
      </c>
      <c r="F91" s="36"/>
    </row>
    <row r="92" spans="1:6" s="3" customFormat="1" ht="141.75">
      <c r="A92" s="32" t="s">
        <v>177</v>
      </c>
      <c r="B92" s="16" t="s">
        <v>75</v>
      </c>
      <c r="C92" s="18">
        <v>680503350417</v>
      </c>
      <c r="D92" s="17">
        <v>17606.8</v>
      </c>
      <c r="E92" s="19" t="s">
        <v>66</v>
      </c>
      <c r="F92" s="36"/>
    </row>
    <row r="93" spans="1:6" s="3" customFormat="1" ht="141.75">
      <c r="A93" s="32" t="s">
        <v>178</v>
      </c>
      <c r="B93" s="16" t="s">
        <v>84</v>
      </c>
      <c r="C93" s="18">
        <v>911224301009</v>
      </c>
      <c r="D93" s="17">
        <v>68613.31</v>
      </c>
      <c r="E93" s="19" t="s">
        <v>66</v>
      </c>
      <c r="F93" s="36"/>
    </row>
    <row r="94" spans="1:6" s="3" customFormat="1" ht="141.75">
      <c r="A94" s="32" t="s">
        <v>179</v>
      </c>
      <c r="B94" s="16" t="s">
        <v>76</v>
      </c>
      <c r="C94" s="18">
        <v>820205300848</v>
      </c>
      <c r="D94" s="17">
        <v>394750.14</v>
      </c>
      <c r="E94" s="19" t="s">
        <v>66</v>
      </c>
      <c r="F94" s="36"/>
    </row>
    <row r="95" spans="1:6" s="3" customFormat="1" ht="141.75">
      <c r="A95" s="32" t="s">
        <v>180</v>
      </c>
      <c r="B95" s="16" t="s">
        <v>77</v>
      </c>
      <c r="C95" s="18">
        <v>830802401245</v>
      </c>
      <c r="D95" s="17">
        <v>262097.49</v>
      </c>
      <c r="E95" s="19" t="s">
        <v>66</v>
      </c>
      <c r="F95" s="36"/>
    </row>
    <row r="96" spans="1:6" s="3" customFormat="1" ht="141.75">
      <c r="A96" s="32" t="s">
        <v>181</v>
      </c>
      <c r="B96" s="20" t="s">
        <v>116</v>
      </c>
      <c r="C96" s="21">
        <v>630319400527</v>
      </c>
      <c r="D96" s="22">
        <v>2266.5</v>
      </c>
      <c r="E96" s="19" t="s">
        <v>117</v>
      </c>
      <c r="F96" s="36"/>
    </row>
    <row r="97" spans="1:6" s="3" customFormat="1" ht="141.75">
      <c r="A97" s="32" t="s">
        <v>182</v>
      </c>
      <c r="B97" s="20" t="s">
        <v>255</v>
      </c>
      <c r="C97" s="21">
        <v>820612399027</v>
      </c>
      <c r="D97" s="22">
        <v>27703.4</v>
      </c>
      <c r="E97" s="19" t="s">
        <v>256</v>
      </c>
      <c r="F97" s="36"/>
    </row>
    <row r="98" spans="1:6" s="3" customFormat="1" ht="141.75">
      <c r="A98" s="32" t="s">
        <v>183</v>
      </c>
      <c r="B98" s="16" t="s">
        <v>82</v>
      </c>
      <c r="C98" s="18">
        <v>520410301848</v>
      </c>
      <c r="D98" s="17">
        <v>178636.58</v>
      </c>
      <c r="E98" s="19" t="s">
        <v>66</v>
      </c>
      <c r="F98" s="36"/>
    </row>
    <row r="99" spans="1:6" s="3" customFormat="1" ht="141.75">
      <c r="A99" s="32" t="s">
        <v>184</v>
      </c>
      <c r="B99" s="16" t="s">
        <v>78</v>
      </c>
      <c r="C99" s="18">
        <v>621123402466</v>
      </c>
      <c r="D99" s="17">
        <v>26472</v>
      </c>
      <c r="E99" s="19" t="s">
        <v>66</v>
      </c>
      <c r="F99" s="36"/>
    </row>
    <row r="100" spans="1:6" s="3" customFormat="1" ht="141.75">
      <c r="A100" s="32" t="s">
        <v>185</v>
      </c>
      <c r="B100" s="16" t="s">
        <v>91</v>
      </c>
      <c r="C100" s="18">
        <v>650202402451</v>
      </c>
      <c r="D100" s="17">
        <v>146871.45000000001</v>
      </c>
      <c r="E100" s="19" t="s">
        <v>66</v>
      </c>
      <c r="F100" s="36"/>
    </row>
    <row r="101" spans="1:6" s="3" customFormat="1" ht="141.75">
      <c r="A101" s="32" t="s">
        <v>186</v>
      </c>
      <c r="B101" s="16" t="s">
        <v>87</v>
      </c>
      <c r="C101" s="18">
        <v>740528402275</v>
      </c>
      <c r="D101" s="17">
        <v>7848.9</v>
      </c>
      <c r="E101" s="19" t="s">
        <v>88</v>
      </c>
      <c r="F101" s="36"/>
    </row>
    <row r="102" spans="1:6" s="3" customFormat="1" ht="141.75">
      <c r="A102" s="32" t="s">
        <v>187</v>
      </c>
      <c r="B102" s="16" t="s">
        <v>86</v>
      </c>
      <c r="C102" s="18">
        <v>581213400780</v>
      </c>
      <c r="D102" s="17">
        <v>153232.04</v>
      </c>
      <c r="E102" s="19" t="s">
        <v>66</v>
      </c>
      <c r="F102" s="36"/>
    </row>
    <row r="103" spans="1:6" s="3" customFormat="1" ht="141.75">
      <c r="A103" s="32" t="s">
        <v>188</v>
      </c>
      <c r="B103" s="20" t="s">
        <v>92</v>
      </c>
      <c r="C103" s="21">
        <v>631021300870</v>
      </c>
      <c r="D103" s="22">
        <v>154872.38</v>
      </c>
      <c r="E103" s="19" t="s">
        <v>66</v>
      </c>
      <c r="F103" s="36"/>
    </row>
    <row r="104" spans="1:6" s="3" customFormat="1" ht="141.75">
      <c r="A104" s="32" t="s">
        <v>259</v>
      </c>
      <c r="B104" s="16" t="s">
        <v>79</v>
      </c>
      <c r="C104" s="18">
        <v>580620300228</v>
      </c>
      <c r="D104" s="17">
        <v>478666.06</v>
      </c>
      <c r="E104" s="19" t="s">
        <v>66</v>
      </c>
      <c r="F104" s="36"/>
    </row>
    <row r="105" spans="1:6" ht="20.25">
      <c r="A105" s="32"/>
      <c r="B105" s="12" t="s">
        <v>6</v>
      </c>
      <c r="C105" s="12"/>
      <c r="D105" s="23">
        <f>SUM(D85:D104)</f>
        <v>3906772.4100000006</v>
      </c>
      <c r="E105" s="36"/>
      <c r="F105" s="36"/>
    </row>
    <row r="106" spans="1:6" s="3" customFormat="1" ht="20.25">
      <c r="A106" s="32"/>
      <c r="B106" s="102" t="s">
        <v>281</v>
      </c>
      <c r="C106" s="103"/>
      <c r="D106" s="103"/>
      <c r="E106" s="103"/>
      <c r="F106" s="104"/>
    </row>
    <row r="107" spans="1:6" s="3" customFormat="1" ht="141.75">
      <c r="A107" s="32" t="s">
        <v>283</v>
      </c>
      <c r="B107" s="24" t="s">
        <v>290</v>
      </c>
      <c r="C107" s="21">
        <v>620130301508</v>
      </c>
      <c r="D107" s="22">
        <v>12992.7</v>
      </c>
      <c r="E107" s="19" t="s">
        <v>66</v>
      </c>
      <c r="F107" s="36"/>
    </row>
    <row r="108" spans="1:6" s="3" customFormat="1" ht="20.25">
      <c r="A108" s="32"/>
      <c r="B108" s="13" t="s">
        <v>6</v>
      </c>
      <c r="C108" s="13"/>
      <c r="D108" s="25">
        <f>SUM(D107:D107)</f>
        <v>12992.7</v>
      </c>
      <c r="E108" s="37"/>
      <c r="F108" s="37"/>
    </row>
    <row r="109" spans="1:6" s="3" customFormat="1" ht="20.25">
      <c r="A109" s="32"/>
      <c r="B109" s="13" t="s">
        <v>321</v>
      </c>
      <c r="C109" s="13"/>
      <c r="D109" s="25">
        <f>D105+D108</f>
        <v>3919765.1100000008</v>
      </c>
      <c r="E109" s="37"/>
      <c r="F109" s="37"/>
    </row>
    <row r="110" spans="1:6" ht="40.5">
      <c r="A110" s="32" t="s">
        <v>50</v>
      </c>
      <c r="B110" s="29" t="s">
        <v>34</v>
      </c>
      <c r="C110" s="30"/>
      <c r="D110" s="17">
        <v>0</v>
      </c>
      <c r="E110" s="36"/>
      <c r="F110" s="36"/>
    </row>
    <row r="111" spans="1:6" ht="20.25">
      <c r="A111" s="38"/>
      <c r="B111" s="39" t="s">
        <v>6</v>
      </c>
      <c r="C111" s="39"/>
      <c r="D111" s="40">
        <v>0</v>
      </c>
      <c r="E111" s="41"/>
      <c r="F111" s="41"/>
    </row>
    <row r="112" spans="1:6" s="3" customFormat="1" ht="20.25">
      <c r="A112" s="42"/>
      <c r="B112" s="43" t="s">
        <v>291</v>
      </c>
      <c r="C112" s="43"/>
      <c r="D112" s="44">
        <f>D29+D55+D81+D108</f>
        <v>183917.25000000003</v>
      </c>
      <c r="E112" s="45"/>
      <c r="F112" s="45"/>
    </row>
    <row r="113" spans="1:6" s="1" customFormat="1" ht="20.25">
      <c r="A113" s="42"/>
      <c r="B113" s="43" t="s">
        <v>8</v>
      </c>
      <c r="C113" s="43"/>
      <c r="D113" s="44">
        <f>D26+D52+D78+D105+D112</f>
        <v>19606325.879999999</v>
      </c>
      <c r="E113" s="45"/>
      <c r="F113" s="45"/>
    </row>
    <row r="114" spans="1:6" ht="20.25">
      <c r="A114" s="32" t="s">
        <v>29</v>
      </c>
      <c r="B114" s="13" t="s">
        <v>9</v>
      </c>
      <c r="C114" s="16"/>
      <c r="D114" s="17">
        <v>0</v>
      </c>
      <c r="E114" s="36"/>
      <c r="F114" s="36"/>
    </row>
    <row r="115" spans="1:6" s="1" customFormat="1" ht="20.25">
      <c r="A115" s="12">
        <v>1</v>
      </c>
      <c r="B115" s="12">
        <v>2</v>
      </c>
      <c r="C115" s="46">
        <v>3</v>
      </c>
      <c r="D115" s="12">
        <v>4</v>
      </c>
      <c r="E115" s="12">
        <v>5</v>
      </c>
      <c r="F115" s="46">
        <v>6</v>
      </c>
    </row>
    <row r="116" spans="1:6" s="1" customFormat="1" ht="81">
      <c r="A116" s="32" t="s">
        <v>10</v>
      </c>
      <c r="B116" s="29" t="s">
        <v>35</v>
      </c>
      <c r="C116" s="16"/>
      <c r="D116" s="17"/>
      <c r="E116" s="36"/>
      <c r="F116" s="36"/>
    </row>
    <row r="117" spans="1:6" s="1" customFormat="1" ht="81">
      <c r="A117" s="32" t="s">
        <v>52</v>
      </c>
      <c r="B117" s="28" t="s">
        <v>51</v>
      </c>
      <c r="C117" s="21">
        <v>951140000151</v>
      </c>
      <c r="D117" s="17">
        <v>157001545</v>
      </c>
      <c r="E117" s="47" t="s">
        <v>242</v>
      </c>
      <c r="F117" s="36"/>
    </row>
    <row r="118" spans="1:6" s="3" customFormat="1" ht="409.5">
      <c r="A118" s="32" t="s">
        <v>267</v>
      </c>
      <c r="B118" s="28" t="s">
        <v>104</v>
      </c>
      <c r="C118" s="48" t="s">
        <v>349</v>
      </c>
      <c r="D118" s="17">
        <v>75056945</v>
      </c>
      <c r="E118" s="49" t="s">
        <v>268</v>
      </c>
      <c r="F118" s="36"/>
    </row>
    <row r="119" spans="1:6" ht="20.25">
      <c r="A119" s="43"/>
      <c r="B119" s="43" t="s">
        <v>11</v>
      </c>
      <c r="C119" s="43"/>
      <c r="D119" s="44">
        <f>SUM(D117:D118)</f>
        <v>232058490</v>
      </c>
      <c r="E119" s="45"/>
      <c r="F119" s="45"/>
    </row>
    <row r="120" spans="1:6" ht="20.25">
      <c r="A120" s="12">
        <v>3</v>
      </c>
      <c r="B120" s="13" t="s">
        <v>12</v>
      </c>
      <c r="C120" s="12"/>
      <c r="D120" s="23"/>
      <c r="E120" s="36"/>
      <c r="F120" s="36"/>
    </row>
    <row r="121" spans="1:6" ht="40.5">
      <c r="A121" s="32" t="s">
        <v>27</v>
      </c>
      <c r="B121" s="29" t="s">
        <v>36</v>
      </c>
      <c r="C121" s="12"/>
      <c r="D121" s="23">
        <v>0</v>
      </c>
      <c r="E121" s="36"/>
      <c r="F121" s="36"/>
    </row>
    <row r="122" spans="1:6" s="1" customFormat="1" ht="20.25">
      <c r="A122" s="32" t="s">
        <v>32</v>
      </c>
      <c r="B122" s="29"/>
      <c r="C122" s="12"/>
      <c r="D122" s="23"/>
      <c r="E122" s="36"/>
      <c r="F122" s="36"/>
    </row>
    <row r="123" spans="1:6" s="1" customFormat="1" ht="141.75">
      <c r="A123" s="32" t="s">
        <v>30</v>
      </c>
      <c r="B123" s="50" t="s">
        <v>37</v>
      </c>
      <c r="C123" s="12"/>
      <c r="D123" s="23">
        <v>0</v>
      </c>
      <c r="E123" s="36"/>
      <c r="F123" s="36"/>
    </row>
    <row r="124" spans="1:6" s="1" customFormat="1" ht="20.25">
      <c r="A124" s="32" t="s">
        <v>32</v>
      </c>
      <c r="B124" s="29"/>
      <c r="C124" s="12"/>
      <c r="D124" s="23"/>
      <c r="E124" s="36"/>
      <c r="F124" s="36"/>
    </row>
    <row r="125" spans="1:6" ht="20.25">
      <c r="A125" s="43"/>
      <c r="B125" s="43" t="s">
        <v>13</v>
      </c>
      <c r="C125" s="43"/>
      <c r="D125" s="44">
        <v>0</v>
      </c>
      <c r="E125" s="45"/>
      <c r="F125" s="45"/>
    </row>
    <row r="126" spans="1:6" ht="20.25">
      <c r="A126" s="12">
        <v>4</v>
      </c>
      <c r="B126" s="13" t="s">
        <v>14</v>
      </c>
      <c r="C126" s="12"/>
      <c r="D126" s="17"/>
      <c r="E126" s="36"/>
      <c r="F126" s="36"/>
    </row>
    <row r="127" spans="1:6" s="1" customFormat="1" ht="40.5">
      <c r="A127" s="32" t="s">
        <v>15</v>
      </c>
      <c r="B127" s="29" t="s">
        <v>38</v>
      </c>
      <c r="C127" s="12"/>
      <c r="D127" s="51"/>
      <c r="E127" s="36"/>
      <c r="F127" s="36"/>
    </row>
    <row r="128" spans="1:6" s="3" customFormat="1" ht="40.5">
      <c r="A128" s="52" t="s">
        <v>189</v>
      </c>
      <c r="B128" s="28" t="s">
        <v>95</v>
      </c>
      <c r="C128" s="53">
        <v>750922400014</v>
      </c>
      <c r="D128" s="17">
        <v>1650766</v>
      </c>
      <c r="E128" s="47" t="s">
        <v>96</v>
      </c>
      <c r="F128" s="36" t="s">
        <v>243</v>
      </c>
    </row>
    <row r="129" spans="1:6" s="3" customFormat="1" ht="222.75">
      <c r="A129" s="52" t="s">
        <v>190</v>
      </c>
      <c r="B129" s="28" t="s">
        <v>214</v>
      </c>
      <c r="C129" s="53">
        <v>111040004087</v>
      </c>
      <c r="D129" s="17">
        <v>26200493</v>
      </c>
      <c r="E129" s="47" t="s">
        <v>350</v>
      </c>
      <c r="F129" s="36" t="s">
        <v>243</v>
      </c>
    </row>
    <row r="130" spans="1:6" s="3" customFormat="1" ht="81">
      <c r="A130" s="32" t="s">
        <v>191</v>
      </c>
      <c r="B130" s="28" t="s">
        <v>56</v>
      </c>
      <c r="C130" s="53">
        <v>520519400442</v>
      </c>
      <c r="D130" s="17">
        <v>4537605</v>
      </c>
      <c r="E130" s="47" t="s">
        <v>351</v>
      </c>
      <c r="F130" s="36" t="s">
        <v>243</v>
      </c>
    </row>
    <row r="131" spans="1:6" s="3" customFormat="1" ht="60.75">
      <c r="A131" s="32" t="s">
        <v>192</v>
      </c>
      <c r="B131" s="28" t="s">
        <v>51</v>
      </c>
      <c r="C131" s="21">
        <v>951140000151</v>
      </c>
      <c r="D131" s="17">
        <v>407029676.80000001</v>
      </c>
      <c r="E131" s="47" t="s">
        <v>245</v>
      </c>
      <c r="F131" s="36" t="s">
        <v>243</v>
      </c>
    </row>
    <row r="132" spans="1:6" s="3" customFormat="1" ht="121.5">
      <c r="A132" s="54" t="s">
        <v>193</v>
      </c>
      <c r="B132" s="52" t="s">
        <v>215</v>
      </c>
      <c r="C132" s="21" t="s">
        <v>216</v>
      </c>
      <c r="D132" s="22">
        <v>77213263</v>
      </c>
      <c r="E132" s="55" t="s">
        <v>352</v>
      </c>
      <c r="F132" s="37" t="s">
        <v>243</v>
      </c>
    </row>
    <row r="133" spans="1:6" s="3" customFormat="1" ht="101.25">
      <c r="A133" s="32" t="s">
        <v>194</v>
      </c>
      <c r="B133" s="28" t="s">
        <v>57</v>
      </c>
      <c r="C133" s="56" t="s">
        <v>353</v>
      </c>
      <c r="D133" s="17">
        <v>4350000</v>
      </c>
      <c r="E133" s="55" t="s">
        <v>97</v>
      </c>
      <c r="F133" s="36" t="s">
        <v>243</v>
      </c>
    </row>
    <row r="134" spans="1:6" s="3" customFormat="1" ht="182.25">
      <c r="A134" s="32" t="s">
        <v>195</v>
      </c>
      <c r="B134" s="28" t="s">
        <v>58</v>
      </c>
      <c r="C134" s="21">
        <v>931240000677</v>
      </c>
      <c r="D134" s="17">
        <v>12843116.449999999</v>
      </c>
      <c r="E134" s="55" t="s">
        <v>354</v>
      </c>
      <c r="F134" s="36" t="s">
        <v>243</v>
      </c>
    </row>
    <row r="135" spans="1:6" s="3" customFormat="1" ht="101.25">
      <c r="A135" s="32" t="s">
        <v>196</v>
      </c>
      <c r="B135" s="28" t="s">
        <v>59</v>
      </c>
      <c r="C135" s="21" t="s">
        <v>355</v>
      </c>
      <c r="D135" s="17">
        <v>2315810</v>
      </c>
      <c r="E135" s="55" t="s">
        <v>356</v>
      </c>
      <c r="F135" s="36" t="s">
        <v>243</v>
      </c>
    </row>
    <row r="136" spans="1:6" s="3" customFormat="1" ht="101.25">
      <c r="A136" s="57" t="s">
        <v>197</v>
      </c>
      <c r="B136" s="28" t="s">
        <v>53</v>
      </c>
      <c r="C136" s="21">
        <v>960640000189</v>
      </c>
      <c r="D136" s="17">
        <v>19967381</v>
      </c>
      <c r="E136" s="47" t="s">
        <v>98</v>
      </c>
      <c r="F136" s="36" t="s">
        <v>243</v>
      </c>
    </row>
    <row r="137" spans="1:6" s="3" customFormat="1" ht="121.5">
      <c r="A137" s="57" t="s">
        <v>198</v>
      </c>
      <c r="B137" s="28" t="s">
        <v>100</v>
      </c>
      <c r="C137" s="21">
        <v>120140019157</v>
      </c>
      <c r="D137" s="17">
        <v>19004573.960000001</v>
      </c>
      <c r="E137" s="47" t="s">
        <v>101</v>
      </c>
      <c r="F137" s="36" t="s">
        <v>243</v>
      </c>
    </row>
    <row r="138" spans="1:6" s="3" customFormat="1" ht="162">
      <c r="A138" s="57" t="s">
        <v>199</v>
      </c>
      <c r="B138" s="28" t="s">
        <v>99</v>
      </c>
      <c r="C138" s="21" t="s">
        <v>357</v>
      </c>
      <c r="D138" s="17">
        <v>255009890.68000001</v>
      </c>
      <c r="E138" s="58" t="s">
        <v>358</v>
      </c>
      <c r="F138" s="36" t="s">
        <v>243</v>
      </c>
    </row>
    <row r="139" spans="1:6" s="3" customFormat="1" ht="222.75">
      <c r="A139" s="57" t="s">
        <v>200</v>
      </c>
      <c r="B139" s="28" t="s">
        <v>217</v>
      </c>
      <c r="C139" s="21" t="s">
        <v>359</v>
      </c>
      <c r="D139" s="59">
        <v>145158742</v>
      </c>
      <c r="E139" s="49" t="s">
        <v>218</v>
      </c>
      <c r="F139" s="36" t="s">
        <v>243</v>
      </c>
    </row>
    <row r="140" spans="1:6" s="3" customFormat="1" ht="141.75">
      <c r="A140" s="57" t="s">
        <v>201</v>
      </c>
      <c r="B140" s="28" t="s">
        <v>102</v>
      </c>
      <c r="C140" s="21" t="s">
        <v>103</v>
      </c>
      <c r="D140" s="17">
        <v>231080000</v>
      </c>
      <c r="E140" s="49" t="s">
        <v>263</v>
      </c>
      <c r="F140" s="36" t="s">
        <v>243</v>
      </c>
    </row>
    <row r="141" spans="1:6" s="3" customFormat="1" ht="409.5">
      <c r="A141" s="57" t="s">
        <v>202</v>
      </c>
      <c r="B141" s="28" t="s">
        <v>104</v>
      </c>
      <c r="C141" s="48" t="s">
        <v>349</v>
      </c>
      <c r="D141" s="17">
        <v>395558600.11000001</v>
      </c>
      <c r="E141" s="49" t="s">
        <v>246</v>
      </c>
      <c r="F141" s="36" t="s">
        <v>243</v>
      </c>
    </row>
    <row r="142" spans="1:6" s="3" customFormat="1" ht="222.75">
      <c r="A142" s="57" t="s">
        <v>203</v>
      </c>
      <c r="B142" s="28" t="s">
        <v>219</v>
      </c>
      <c r="C142" s="48" t="s">
        <v>220</v>
      </c>
      <c r="D142" s="17">
        <v>32115248.109999999</v>
      </c>
      <c r="E142" s="49" t="s">
        <v>221</v>
      </c>
      <c r="F142" s="36" t="s">
        <v>243</v>
      </c>
    </row>
    <row r="143" spans="1:6" s="3" customFormat="1" ht="121.5">
      <c r="A143" s="57" t="s">
        <v>236</v>
      </c>
      <c r="B143" s="28" t="s">
        <v>105</v>
      </c>
      <c r="C143" s="48" t="s">
        <v>106</v>
      </c>
      <c r="D143" s="17">
        <v>2067267.34</v>
      </c>
      <c r="E143" s="49" t="s">
        <v>264</v>
      </c>
      <c r="F143" s="36" t="s">
        <v>243</v>
      </c>
    </row>
    <row r="144" spans="1:6" s="3" customFormat="1" ht="60.75">
      <c r="A144" s="57" t="s">
        <v>237</v>
      </c>
      <c r="B144" s="28" t="s">
        <v>62</v>
      </c>
      <c r="C144" s="21">
        <v>91240007924</v>
      </c>
      <c r="D144" s="17">
        <v>12795925</v>
      </c>
      <c r="E144" s="47" t="s">
        <v>63</v>
      </c>
      <c r="F144" s="36" t="s">
        <v>243</v>
      </c>
    </row>
    <row r="145" spans="1:6" s="3" customFormat="1" ht="121.5">
      <c r="A145" s="57" t="s">
        <v>238</v>
      </c>
      <c r="B145" s="32" t="s">
        <v>54</v>
      </c>
      <c r="C145" s="52" t="s">
        <v>55</v>
      </c>
      <c r="D145" s="17">
        <v>2223401</v>
      </c>
      <c r="E145" s="47" t="s">
        <v>64</v>
      </c>
      <c r="F145" s="36" t="s">
        <v>243</v>
      </c>
    </row>
    <row r="146" spans="1:6" s="3" customFormat="1" ht="81">
      <c r="A146" s="57" t="s">
        <v>239</v>
      </c>
      <c r="B146" s="28" t="s">
        <v>60</v>
      </c>
      <c r="C146" s="21" t="s">
        <v>61</v>
      </c>
      <c r="D146" s="17">
        <v>6325892</v>
      </c>
      <c r="E146" s="47" t="s">
        <v>360</v>
      </c>
      <c r="F146" s="36" t="s">
        <v>243</v>
      </c>
    </row>
    <row r="147" spans="1:6" s="1" customFormat="1" ht="20.25">
      <c r="A147" s="54"/>
      <c r="B147" s="60" t="s">
        <v>6</v>
      </c>
      <c r="C147" s="24"/>
      <c r="D147" s="25">
        <f>SUM(D128:D146)</f>
        <v>1657447651.4499998</v>
      </c>
      <c r="E147" s="61"/>
      <c r="F147" s="61"/>
    </row>
    <row r="148" spans="1:6" s="1" customFormat="1" ht="40.5">
      <c r="A148" s="32" t="s">
        <v>30</v>
      </c>
      <c r="B148" s="62" t="s">
        <v>39</v>
      </c>
      <c r="C148" s="30"/>
      <c r="D148" s="17"/>
      <c r="E148" s="63"/>
      <c r="F148" s="63"/>
    </row>
    <row r="149" spans="1:6" s="1" customFormat="1" ht="20.25">
      <c r="A149" s="32" t="s">
        <v>32</v>
      </c>
      <c r="B149" s="30"/>
      <c r="C149" s="30"/>
      <c r="D149" s="17"/>
      <c r="E149" s="63"/>
      <c r="F149" s="63"/>
    </row>
    <row r="150" spans="1:6" s="1" customFormat="1" ht="20.25">
      <c r="A150" s="32"/>
      <c r="B150" s="46" t="s">
        <v>6</v>
      </c>
      <c r="C150" s="30"/>
      <c r="D150" s="23">
        <v>0</v>
      </c>
      <c r="E150" s="63"/>
      <c r="F150" s="63"/>
    </row>
    <row r="151" spans="1:6" ht="20.25">
      <c r="A151" s="43"/>
      <c r="B151" s="43" t="s">
        <v>16</v>
      </c>
      <c r="C151" s="43"/>
      <c r="D151" s="44">
        <f>D147</f>
        <v>1657447651.4499998</v>
      </c>
      <c r="E151" s="45"/>
      <c r="F151" s="45"/>
    </row>
    <row r="152" spans="1:6" ht="20.25">
      <c r="A152" s="12">
        <v>5</v>
      </c>
      <c r="B152" s="13" t="s">
        <v>17</v>
      </c>
      <c r="C152" s="12"/>
      <c r="D152" s="23"/>
      <c r="E152" s="36"/>
      <c r="F152" s="36"/>
    </row>
    <row r="153" spans="1:6" ht="20.25">
      <c r="A153" s="32" t="s">
        <v>18</v>
      </c>
      <c r="B153" s="62" t="s">
        <v>20</v>
      </c>
      <c r="C153" s="16"/>
      <c r="D153" s="17"/>
      <c r="E153" s="36"/>
      <c r="F153" s="36"/>
    </row>
    <row r="154" spans="1:6" s="3" customFormat="1" ht="81">
      <c r="A154" s="32" t="s">
        <v>19</v>
      </c>
      <c r="B154" s="28" t="s">
        <v>56</v>
      </c>
      <c r="C154" s="53">
        <v>520519400442</v>
      </c>
      <c r="D154" s="17">
        <v>132890</v>
      </c>
      <c r="E154" s="47" t="s">
        <v>361</v>
      </c>
      <c r="F154" s="36" t="s">
        <v>243</v>
      </c>
    </row>
    <row r="155" spans="1:6" s="3" customFormat="1" ht="81">
      <c r="A155" s="32" t="s">
        <v>204</v>
      </c>
      <c r="B155" s="28" t="s">
        <v>51</v>
      </c>
      <c r="C155" s="21">
        <v>951140000151</v>
      </c>
      <c r="D155" s="17">
        <v>217001.18</v>
      </c>
      <c r="E155" s="47" t="s">
        <v>244</v>
      </c>
      <c r="F155" s="36" t="s">
        <v>243</v>
      </c>
    </row>
    <row r="156" spans="1:6" s="3" customFormat="1" ht="121.5">
      <c r="A156" s="54" t="s">
        <v>205</v>
      </c>
      <c r="B156" s="52" t="s">
        <v>215</v>
      </c>
      <c r="C156" s="21" t="s">
        <v>216</v>
      </c>
      <c r="D156" s="22">
        <v>1043318</v>
      </c>
      <c r="E156" s="55" t="s">
        <v>352</v>
      </c>
      <c r="F156" s="37" t="s">
        <v>243</v>
      </c>
    </row>
    <row r="157" spans="1:6" s="3" customFormat="1" ht="101.25">
      <c r="A157" s="32" t="s">
        <v>206</v>
      </c>
      <c r="B157" s="28" t="s">
        <v>57</v>
      </c>
      <c r="C157" s="56" t="s">
        <v>353</v>
      </c>
      <c r="D157" s="17">
        <v>4273623</v>
      </c>
      <c r="E157" s="55" t="s">
        <v>97</v>
      </c>
      <c r="F157" s="36" t="s">
        <v>243</v>
      </c>
    </row>
    <row r="158" spans="1:6" s="3" customFormat="1" ht="101.25">
      <c r="A158" s="32" t="s">
        <v>207</v>
      </c>
      <c r="B158" s="28" t="s">
        <v>59</v>
      </c>
      <c r="C158" s="21" t="s">
        <v>355</v>
      </c>
      <c r="D158" s="17">
        <v>69474</v>
      </c>
      <c r="E158" s="55" t="s">
        <v>356</v>
      </c>
      <c r="F158" s="36" t="s">
        <v>243</v>
      </c>
    </row>
    <row r="159" spans="1:6" s="3" customFormat="1" ht="222.75">
      <c r="A159" s="32" t="s">
        <v>208</v>
      </c>
      <c r="B159" s="28" t="s">
        <v>217</v>
      </c>
      <c r="C159" s="21" t="s">
        <v>359</v>
      </c>
      <c r="D159" s="59">
        <v>26666507</v>
      </c>
      <c r="E159" s="49" t="s">
        <v>218</v>
      </c>
      <c r="F159" s="36" t="s">
        <v>243</v>
      </c>
    </row>
    <row r="160" spans="1:6" s="3" customFormat="1" ht="141.75">
      <c r="A160" s="54" t="s">
        <v>209</v>
      </c>
      <c r="B160" s="52" t="s">
        <v>102</v>
      </c>
      <c r="C160" s="21" t="s">
        <v>103</v>
      </c>
      <c r="D160" s="22">
        <v>385133.34</v>
      </c>
      <c r="E160" s="64" t="s">
        <v>263</v>
      </c>
      <c r="F160" s="36" t="s">
        <v>243</v>
      </c>
    </row>
    <row r="161" spans="1:6" s="3" customFormat="1" ht="222.75">
      <c r="A161" s="54" t="s">
        <v>210</v>
      </c>
      <c r="B161" s="28" t="s">
        <v>219</v>
      </c>
      <c r="C161" s="48" t="s">
        <v>220</v>
      </c>
      <c r="D161" s="17">
        <v>4197069</v>
      </c>
      <c r="E161" s="49" t="s">
        <v>221</v>
      </c>
      <c r="F161" s="36" t="s">
        <v>243</v>
      </c>
    </row>
    <row r="162" spans="1:6" s="3" customFormat="1" ht="60.75">
      <c r="A162" s="32" t="s">
        <v>211</v>
      </c>
      <c r="B162" s="28" t="s">
        <v>62</v>
      </c>
      <c r="C162" s="21">
        <v>91240007924</v>
      </c>
      <c r="D162" s="17">
        <v>785172</v>
      </c>
      <c r="E162" s="47" t="s">
        <v>63</v>
      </c>
      <c r="F162" s="36" t="s">
        <v>243</v>
      </c>
    </row>
    <row r="163" spans="1:6" s="3" customFormat="1" ht="121.5">
      <c r="A163" s="32" t="s">
        <v>212</v>
      </c>
      <c r="B163" s="16" t="s">
        <v>118</v>
      </c>
      <c r="C163" s="18">
        <v>520101309556</v>
      </c>
      <c r="D163" s="17">
        <f>69335+68906</f>
        <v>138241</v>
      </c>
      <c r="E163" s="19" t="s">
        <v>247</v>
      </c>
      <c r="F163" s="36" t="s">
        <v>243</v>
      </c>
    </row>
    <row r="164" spans="1:6" ht="20.25">
      <c r="A164" s="13"/>
      <c r="B164" s="13" t="s">
        <v>6</v>
      </c>
      <c r="C164" s="13"/>
      <c r="D164" s="25">
        <f>SUM(D154:D163)</f>
        <v>37908428.519999996</v>
      </c>
      <c r="E164" s="37"/>
      <c r="F164" s="37"/>
    </row>
    <row r="165" spans="1:6" s="1" customFormat="1" ht="20.25">
      <c r="A165" s="12">
        <v>1</v>
      </c>
      <c r="B165" s="12">
        <v>2</v>
      </c>
      <c r="C165" s="12">
        <v>3</v>
      </c>
      <c r="D165" s="12">
        <v>4</v>
      </c>
      <c r="E165" s="12">
        <v>5</v>
      </c>
      <c r="F165" s="12">
        <v>6</v>
      </c>
    </row>
    <row r="166" spans="1:6" ht="182.25">
      <c r="A166" s="12" t="s">
        <v>269</v>
      </c>
      <c r="B166" s="29" t="s">
        <v>40</v>
      </c>
      <c r="C166" s="65"/>
      <c r="D166" s="17"/>
      <c r="E166" s="36"/>
      <c r="F166" s="36"/>
    </row>
    <row r="167" spans="1:6" ht="20.25">
      <c r="A167" s="32" t="s">
        <v>32</v>
      </c>
      <c r="B167" s="16"/>
      <c r="C167" s="16"/>
      <c r="D167" s="17"/>
      <c r="E167" s="63"/>
      <c r="F167" s="63"/>
    </row>
    <row r="168" spans="1:6" ht="20.25">
      <c r="A168" s="12"/>
      <c r="B168" s="12" t="s">
        <v>6</v>
      </c>
      <c r="C168" s="12"/>
      <c r="D168" s="66">
        <v>0</v>
      </c>
      <c r="E168" s="36"/>
      <c r="F168" s="36"/>
    </row>
    <row r="169" spans="1:6" s="1" customFormat="1" ht="121.5">
      <c r="A169" s="12" t="s">
        <v>270</v>
      </c>
      <c r="B169" s="50" t="s">
        <v>41</v>
      </c>
      <c r="C169" s="67"/>
      <c r="D169" s="66"/>
      <c r="E169" s="36"/>
      <c r="F169" s="36"/>
    </row>
    <row r="170" spans="1:6" s="1" customFormat="1" ht="20.25">
      <c r="A170" s="12" t="s">
        <v>32</v>
      </c>
      <c r="B170" s="12"/>
      <c r="C170" s="12"/>
      <c r="D170" s="66"/>
      <c r="E170" s="36"/>
      <c r="F170" s="36"/>
    </row>
    <row r="171" spans="1:6" s="1" customFormat="1" ht="20.25">
      <c r="A171" s="12"/>
      <c r="B171" s="12" t="s">
        <v>6</v>
      </c>
      <c r="C171" s="12"/>
      <c r="D171" s="66"/>
      <c r="E171" s="36"/>
      <c r="F171" s="36"/>
    </row>
    <row r="172" spans="1:6" s="1" customFormat="1" ht="40.5">
      <c r="A172" s="12" t="s">
        <v>271</v>
      </c>
      <c r="B172" s="68" t="s">
        <v>42</v>
      </c>
      <c r="C172" s="12"/>
      <c r="D172" s="66"/>
      <c r="E172" s="36"/>
      <c r="F172" s="36"/>
    </row>
    <row r="173" spans="1:6" s="3" customFormat="1" ht="60.75">
      <c r="A173" s="12" t="s">
        <v>272</v>
      </c>
      <c r="B173" s="29" t="s">
        <v>275</v>
      </c>
      <c r="C173" s="12"/>
      <c r="D173" s="66"/>
      <c r="E173" s="36"/>
      <c r="F173" s="36"/>
    </row>
    <row r="174" spans="1:6" s="3" customFormat="1" ht="40.5">
      <c r="A174" s="54" t="s">
        <v>274</v>
      </c>
      <c r="B174" s="69" t="s">
        <v>240</v>
      </c>
      <c r="C174" s="70">
        <v>991140003004</v>
      </c>
      <c r="D174" s="71">
        <v>62756308</v>
      </c>
      <c r="E174" s="64" t="s">
        <v>284</v>
      </c>
      <c r="F174" s="37" t="s">
        <v>243</v>
      </c>
    </row>
    <row r="175" spans="1:6" s="3" customFormat="1" ht="60.75">
      <c r="A175" s="54" t="s">
        <v>301</v>
      </c>
      <c r="B175" s="69" t="s">
        <v>322</v>
      </c>
      <c r="C175" s="70">
        <v>670518300576</v>
      </c>
      <c r="D175" s="71">
        <v>3237386</v>
      </c>
      <c r="E175" s="64" t="s">
        <v>323</v>
      </c>
      <c r="F175" s="37" t="s">
        <v>243</v>
      </c>
    </row>
    <row r="176" spans="1:6" s="3" customFormat="1" ht="60.75">
      <c r="A176" s="54" t="s">
        <v>302</v>
      </c>
      <c r="B176" s="69" t="s">
        <v>232</v>
      </c>
      <c r="C176" s="69" t="s">
        <v>362</v>
      </c>
      <c r="D176" s="71">
        <v>20828540</v>
      </c>
      <c r="E176" s="64" t="s">
        <v>233</v>
      </c>
      <c r="F176" s="37" t="s">
        <v>243</v>
      </c>
    </row>
    <row r="177" spans="1:6" s="3" customFormat="1" ht="243">
      <c r="A177" s="54" t="s">
        <v>303</v>
      </c>
      <c r="B177" s="69" t="s">
        <v>344</v>
      </c>
      <c r="C177" s="70">
        <v>960540000096</v>
      </c>
      <c r="D177" s="71">
        <v>58384849</v>
      </c>
      <c r="E177" s="64" t="s">
        <v>345</v>
      </c>
      <c r="F177" s="37" t="s">
        <v>243</v>
      </c>
    </row>
    <row r="178" spans="1:6" s="3" customFormat="1" ht="101.25">
      <c r="A178" s="32" t="s">
        <v>304</v>
      </c>
      <c r="B178" s="52" t="s">
        <v>285</v>
      </c>
      <c r="C178" s="54" t="s">
        <v>363</v>
      </c>
      <c r="D178" s="22">
        <v>8898014</v>
      </c>
      <c r="E178" s="64" t="s">
        <v>347</v>
      </c>
      <c r="F178" s="37" t="s">
        <v>243</v>
      </c>
    </row>
    <row r="179" spans="1:6" s="3" customFormat="1" ht="40.5">
      <c r="A179" s="32" t="s">
        <v>305</v>
      </c>
      <c r="B179" s="69" t="s">
        <v>71</v>
      </c>
      <c r="C179" s="70">
        <v>921140000225</v>
      </c>
      <c r="D179" s="71">
        <v>2807588</v>
      </c>
      <c r="E179" s="64" t="s">
        <v>286</v>
      </c>
      <c r="F179" s="37" t="s">
        <v>243</v>
      </c>
    </row>
    <row r="180" spans="1:6" s="3" customFormat="1" ht="40.5">
      <c r="A180" s="32" t="s">
        <v>306</v>
      </c>
      <c r="B180" s="56" t="s">
        <v>293</v>
      </c>
      <c r="C180" s="70">
        <v>981140001115</v>
      </c>
      <c r="D180" s="71">
        <v>310341998.37</v>
      </c>
      <c r="E180" s="64" t="s">
        <v>294</v>
      </c>
      <c r="F180" s="37" t="s">
        <v>243</v>
      </c>
    </row>
    <row r="181" spans="1:6" s="3" customFormat="1" ht="101.25">
      <c r="A181" s="32" t="s">
        <v>341</v>
      </c>
      <c r="B181" s="69" t="s">
        <v>287</v>
      </c>
      <c r="C181" s="70" t="s">
        <v>288</v>
      </c>
      <c r="D181" s="71">
        <v>2368965</v>
      </c>
      <c r="E181" s="64" t="s">
        <v>289</v>
      </c>
      <c r="F181" s="37" t="s">
        <v>243</v>
      </c>
    </row>
    <row r="182" spans="1:6" s="3" customFormat="1" ht="81">
      <c r="A182" s="32" t="s">
        <v>342</v>
      </c>
      <c r="B182" s="69" t="s">
        <v>324</v>
      </c>
      <c r="C182" s="70" t="s">
        <v>325</v>
      </c>
      <c r="D182" s="71">
        <v>175848</v>
      </c>
      <c r="E182" s="64" t="s">
        <v>326</v>
      </c>
      <c r="F182" s="37" t="s">
        <v>243</v>
      </c>
    </row>
    <row r="183" spans="1:6" s="3" customFormat="1" ht="81">
      <c r="A183" s="32" t="s">
        <v>346</v>
      </c>
      <c r="B183" s="69" t="s">
        <v>299</v>
      </c>
      <c r="C183" s="70" t="s">
        <v>364</v>
      </c>
      <c r="D183" s="71">
        <v>2139880</v>
      </c>
      <c r="E183" s="64" t="s">
        <v>300</v>
      </c>
      <c r="F183" s="37" t="s">
        <v>243</v>
      </c>
    </row>
    <row r="184" spans="1:6" s="3" customFormat="1" ht="20.25">
      <c r="A184" s="54"/>
      <c r="B184" s="60" t="s">
        <v>6</v>
      </c>
      <c r="C184" s="70"/>
      <c r="D184" s="25">
        <f>SUM(D174:D183)</f>
        <v>471939376.37</v>
      </c>
      <c r="E184" s="37"/>
      <c r="F184" s="37"/>
    </row>
    <row r="185" spans="1:6" s="3" customFormat="1" ht="40.5">
      <c r="A185" s="12" t="s">
        <v>273</v>
      </c>
      <c r="B185" s="29" t="s">
        <v>276</v>
      </c>
      <c r="C185" s="12"/>
      <c r="D185" s="72"/>
      <c r="E185" s="36"/>
      <c r="F185" s="36"/>
    </row>
    <row r="186" spans="1:6" s="3" customFormat="1" ht="40.5">
      <c r="A186" s="54" t="s">
        <v>307</v>
      </c>
      <c r="B186" s="69" t="s">
        <v>240</v>
      </c>
      <c r="C186" s="70">
        <v>991140003004</v>
      </c>
      <c r="D186" s="71">
        <v>2050437</v>
      </c>
      <c r="E186" s="64" t="s">
        <v>284</v>
      </c>
      <c r="F186" s="37" t="s">
        <v>243</v>
      </c>
    </row>
    <row r="187" spans="1:6" s="3" customFormat="1" ht="60.75">
      <c r="A187" s="54" t="s">
        <v>308</v>
      </c>
      <c r="B187" s="69" t="s">
        <v>232</v>
      </c>
      <c r="C187" s="69" t="s">
        <v>362</v>
      </c>
      <c r="D187" s="71">
        <v>1654857</v>
      </c>
      <c r="E187" s="64" t="s">
        <v>233</v>
      </c>
      <c r="F187" s="37" t="s">
        <v>243</v>
      </c>
    </row>
    <row r="188" spans="1:6" s="3" customFormat="1" ht="101.25">
      <c r="A188" s="54" t="s">
        <v>309</v>
      </c>
      <c r="B188" s="52" t="s">
        <v>285</v>
      </c>
      <c r="C188" s="54" t="s">
        <v>363</v>
      </c>
      <c r="D188" s="22">
        <v>424469</v>
      </c>
      <c r="E188" s="64" t="s">
        <v>347</v>
      </c>
      <c r="F188" s="37" t="s">
        <v>243</v>
      </c>
    </row>
    <row r="189" spans="1:6" s="3" customFormat="1" ht="40.5">
      <c r="A189" s="54" t="s">
        <v>310</v>
      </c>
      <c r="B189" s="69" t="s">
        <v>71</v>
      </c>
      <c r="C189" s="70">
        <v>921140000225</v>
      </c>
      <c r="D189" s="71">
        <v>28076</v>
      </c>
      <c r="E189" s="64" t="s">
        <v>286</v>
      </c>
      <c r="F189" s="37" t="s">
        <v>243</v>
      </c>
    </row>
    <row r="190" spans="1:6" s="3" customFormat="1" ht="40.5">
      <c r="A190" s="54" t="s">
        <v>311</v>
      </c>
      <c r="B190" s="56" t="s">
        <v>293</v>
      </c>
      <c r="C190" s="70">
        <v>981140001115</v>
      </c>
      <c r="D190" s="71">
        <v>84459207.609999999</v>
      </c>
      <c r="E190" s="64" t="s">
        <v>294</v>
      </c>
      <c r="F190" s="37" t="s">
        <v>243</v>
      </c>
    </row>
    <row r="191" spans="1:6" s="3" customFormat="1" ht="20.25">
      <c r="A191" s="13"/>
      <c r="B191" s="60" t="s">
        <v>6</v>
      </c>
      <c r="C191" s="13"/>
      <c r="D191" s="25">
        <f>SUM(D186:D190)</f>
        <v>88617046.609999999</v>
      </c>
      <c r="E191" s="37"/>
      <c r="F191" s="37"/>
    </row>
    <row r="192" spans="1:6" s="1" customFormat="1" ht="20.25">
      <c r="A192" s="13"/>
      <c r="B192" s="73" t="s">
        <v>292</v>
      </c>
      <c r="C192" s="13"/>
      <c r="D192" s="74">
        <f>D184+D191</f>
        <v>560556422.98000002</v>
      </c>
      <c r="E192" s="37"/>
      <c r="F192" s="37"/>
    </row>
    <row r="193" spans="1:6" ht="20.25">
      <c r="A193" s="43"/>
      <c r="B193" s="75" t="s">
        <v>21</v>
      </c>
      <c r="C193" s="43"/>
      <c r="D193" s="76">
        <f>D164+D184+D191</f>
        <v>598464851.5</v>
      </c>
      <c r="E193" s="45"/>
      <c r="F193" s="45"/>
    </row>
    <row r="194" spans="1:6" ht="20.25">
      <c r="A194" s="43"/>
      <c r="B194" s="43" t="s">
        <v>22</v>
      </c>
      <c r="C194" s="43"/>
      <c r="D194" s="76">
        <f>D113+D119+D151+D193</f>
        <v>2507577318.8299999</v>
      </c>
      <c r="E194" s="45"/>
      <c r="F194" s="45"/>
    </row>
    <row r="195" spans="1:6" s="1" customFormat="1" ht="20.25">
      <c r="A195" s="77" t="s">
        <v>43</v>
      </c>
      <c r="B195" s="77" t="s">
        <v>44</v>
      </c>
      <c r="C195" s="78"/>
      <c r="D195" s="79"/>
      <c r="E195" s="80"/>
      <c r="F195" s="80"/>
    </row>
    <row r="196" spans="1:6" s="3" customFormat="1" ht="20.25">
      <c r="A196" s="69" t="s">
        <v>312</v>
      </c>
      <c r="B196" s="69" t="s">
        <v>295</v>
      </c>
      <c r="C196" s="69" t="s">
        <v>365</v>
      </c>
      <c r="D196" s="71">
        <v>319700</v>
      </c>
      <c r="E196" s="81" t="s">
        <v>296</v>
      </c>
      <c r="F196" s="81" t="s">
        <v>67</v>
      </c>
    </row>
    <row r="197" spans="1:6" s="3" customFormat="1" ht="182.25">
      <c r="A197" s="69" t="s">
        <v>313</v>
      </c>
      <c r="B197" s="69" t="s">
        <v>335</v>
      </c>
      <c r="C197" s="69" t="s">
        <v>366</v>
      </c>
      <c r="D197" s="71">
        <v>1377000</v>
      </c>
      <c r="E197" s="64" t="s">
        <v>343</v>
      </c>
      <c r="F197" s="81" t="s">
        <v>67</v>
      </c>
    </row>
    <row r="198" spans="1:6" s="3" customFormat="1" ht="121.5">
      <c r="A198" s="69" t="s">
        <v>68</v>
      </c>
      <c r="B198" s="52" t="s">
        <v>215</v>
      </c>
      <c r="C198" s="21" t="s">
        <v>216</v>
      </c>
      <c r="D198" s="22">
        <v>5007225</v>
      </c>
      <c r="E198" s="55" t="s">
        <v>352</v>
      </c>
      <c r="F198" s="37" t="s">
        <v>316</v>
      </c>
    </row>
    <row r="199" spans="1:6" s="3" customFormat="1" ht="20.25">
      <c r="A199" s="69" t="s">
        <v>69</v>
      </c>
      <c r="B199" s="69" t="s">
        <v>260</v>
      </c>
      <c r="C199" s="69"/>
      <c r="D199" s="71">
        <v>27000000</v>
      </c>
      <c r="E199" s="64" t="s">
        <v>261</v>
      </c>
      <c r="F199" s="81" t="s">
        <v>67</v>
      </c>
    </row>
    <row r="200" spans="1:6" s="3" customFormat="1" ht="60.75">
      <c r="A200" s="69" t="s">
        <v>222</v>
      </c>
      <c r="B200" s="69" t="s">
        <v>70</v>
      </c>
      <c r="C200" s="82" t="s">
        <v>367</v>
      </c>
      <c r="D200" s="71">
        <v>200000</v>
      </c>
      <c r="E200" s="64" t="s">
        <v>265</v>
      </c>
      <c r="F200" s="81" t="s">
        <v>67</v>
      </c>
    </row>
    <row r="201" spans="1:6" s="3" customFormat="1" ht="40.5">
      <c r="A201" s="69" t="s">
        <v>223</v>
      </c>
      <c r="B201" s="69" t="s">
        <v>71</v>
      </c>
      <c r="C201" s="69" t="s">
        <v>234</v>
      </c>
      <c r="D201" s="71">
        <v>2920734</v>
      </c>
      <c r="E201" s="64" t="s">
        <v>235</v>
      </c>
      <c r="F201" s="81" t="s">
        <v>67</v>
      </c>
    </row>
    <row r="202" spans="1:6" s="3" customFormat="1" ht="40.5">
      <c r="A202" s="69" t="s">
        <v>224</v>
      </c>
      <c r="B202" s="69" t="s">
        <v>327</v>
      </c>
      <c r="C202" s="69" t="s">
        <v>368</v>
      </c>
      <c r="D202" s="71">
        <v>632881953.00999999</v>
      </c>
      <c r="E202" s="64" t="s">
        <v>328</v>
      </c>
      <c r="F202" s="81" t="s">
        <v>336</v>
      </c>
    </row>
    <row r="203" spans="1:6" s="3" customFormat="1" ht="40.5">
      <c r="A203" s="83" t="s">
        <v>225</v>
      </c>
      <c r="B203" s="56" t="s">
        <v>293</v>
      </c>
      <c r="C203" s="70">
        <v>981140001115</v>
      </c>
      <c r="D203" s="71">
        <v>82354765.459999993</v>
      </c>
      <c r="E203" s="64" t="s">
        <v>294</v>
      </c>
      <c r="F203" s="37" t="s">
        <v>316</v>
      </c>
    </row>
    <row r="204" spans="1:6" s="3" customFormat="1" ht="101.25">
      <c r="A204" s="69" t="s">
        <v>226</v>
      </c>
      <c r="B204" s="56" t="s">
        <v>332</v>
      </c>
      <c r="C204" s="70" t="s">
        <v>333</v>
      </c>
      <c r="D204" s="71">
        <v>1852910</v>
      </c>
      <c r="E204" s="64" t="s">
        <v>334</v>
      </c>
      <c r="F204" s="81" t="s">
        <v>67</v>
      </c>
    </row>
    <row r="205" spans="1:6" s="3" customFormat="1" ht="81">
      <c r="A205" s="69" t="s">
        <v>227</v>
      </c>
      <c r="B205" s="69" t="s">
        <v>299</v>
      </c>
      <c r="C205" s="70" t="s">
        <v>364</v>
      </c>
      <c r="D205" s="71">
        <v>1253259</v>
      </c>
      <c r="E205" s="64" t="s">
        <v>300</v>
      </c>
      <c r="F205" s="37" t="s">
        <v>316</v>
      </c>
    </row>
    <row r="206" spans="1:6" s="3" customFormat="1" ht="81">
      <c r="A206" s="69" t="s">
        <v>228</v>
      </c>
      <c r="B206" s="69" t="s">
        <v>329</v>
      </c>
      <c r="C206" s="70" t="s">
        <v>331</v>
      </c>
      <c r="D206" s="71">
        <v>1278630.3</v>
      </c>
      <c r="E206" s="64" t="s">
        <v>330</v>
      </c>
      <c r="F206" s="81" t="s">
        <v>67</v>
      </c>
    </row>
    <row r="207" spans="1:6" s="3" customFormat="1" ht="60.75">
      <c r="A207" s="69" t="s">
        <v>229</v>
      </c>
      <c r="B207" s="69" t="s">
        <v>72</v>
      </c>
      <c r="C207" s="70">
        <v>130440015345</v>
      </c>
      <c r="D207" s="71">
        <v>2790000</v>
      </c>
      <c r="E207" s="64" t="s">
        <v>73</v>
      </c>
      <c r="F207" s="81" t="s">
        <v>67</v>
      </c>
    </row>
    <row r="208" spans="1:6" s="3" customFormat="1" ht="60.75">
      <c r="A208" s="69" t="s">
        <v>230</v>
      </c>
      <c r="B208" s="69" t="s">
        <v>297</v>
      </c>
      <c r="C208" s="70" t="s">
        <v>369</v>
      </c>
      <c r="D208" s="71">
        <v>61000</v>
      </c>
      <c r="E208" s="64" t="s">
        <v>298</v>
      </c>
      <c r="F208" s="81" t="s">
        <v>67</v>
      </c>
    </row>
    <row r="209" spans="1:9" s="3" customFormat="1" ht="121.5">
      <c r="A209" s="69" t="s">
        <v>231</v>
      </c>
      <c r="B209" s="69" t="s">
        <v>251</v>
      </c>
      <c r="C209" s="70">
        <v>520302301820</v>
      </c>
      <c r="D209" s="71">
        <v>965104</v>
      </c>
      <c r="E209" s="19" t="s">
        <v>94</v>
      </c>
      <c r="F209" s="64" t="s">
        <v>266</v>
      </c>
    </row>
    <row r="210" spans="1:9" s="3" customFormat="1" ht="121.5">
      <c r="A210" s="69" t="s">
        <v>241</v>
      </c>
      <c r="B210" s="69" t="s">
        <v>250</v>
      </c>
      <c r="C210" s="70">
        <v>500422300336</v>
      </c>
      <c r="D210" s="71">
        <v>428193</v>
      </c>
      <c r="E210" s="19" t="s">
        <v>94</v>
      </c>
      <c r="F210" s="64" t="s">
        <v>266</v>
      </c>
    </row>
    <row r="211" spans="1:9" s="3" customFormat="1" ht="121.5">
      <c r="A211" s="69" t="s">
        <v>252</v>
      </c>
      <c r="B211" s="20" t="s">
        <v>109</v>
      </c>
      <c r="C211" s="21">
        <v>511205301061</v>
      </c>
      <c r="D211" s="22">
        <v>952600</v>
      </c>
      <c r="E211" s="19" t="s">
        <v>94</v>
      </c>
      <c r="F211" s="64" t="s">
        <v>266</v>
      </c>
    </row>
    <row r="212" spans="1:9" s="3" customFormat="1" ht="121.5">
      <c r="A212" s="69" t="s">
        <v>253</v>
      </c>
      <c r="B212" s="20" t="s">
        <v>108</v>
      </c>
      <c r="C212" s="21">
        <v>601019300071</v>
      </c>
      <c r="D212" s="22">
        <v>938490</v>
      </c>
      <c r="E212" s="19" t="s">
        <v>94</v>
      </c>
      <c r="F212" s="64" t="s">
        <v>266</v>
      </c>
    </row>
    <row r="213" spans="1:9" s="3" customFormat="1" ht="121.5">
      <c r="A213" s="69" t="s">
        <v>262</v>
      </c>
      <c r="B213" s="20" t="s">
        <v>107</v>
      </c>
      <c r="C213" s="21">
        <v>820902302289</v>
      </c>
      <c r="D213" s="22">
        <v>1066104</v>
      </c>
      <c r="E213" s="19" t="s">
        <v>94</v>
      </c>
      <c r="F213" s="64" t="s">
        <v>266</v>
      </c>
    </row>
    <row r="214" spans="1:9" s="3" customFormat="1" ht="121.5">
      <c r="A214" s="69" t="s">
        <v>314</v>
      </c>
      <c r="B214" s="20" t="s">
        <v>112</v>
      </c>
      <c r="C214" s="21">
        <v>640624400190</v>
      </c>
      <c r="D214" s="22">
        <v>901344</v>
      </c>
      <c r="E214" s="19" t="s">
        <v>94</v>
      </c>
      <c r="F214" s="64" t="s">
        <v>266</v>
      </c>
    </row>
    <row r="215" spans="1:9" s="3" customFormat="1" ht="121.5">
      <c r="A215" s="69" t="s">
        <v>315</v>
      </c>
      <c r="B215" s="20" t="s">
        <v>93</v>
      </c>
      <c r="C215" s="21">
        <v>740130300030</v>
      </c>
      <c r="D215" s="22">
        <v>432615</v>
      </c>
      <c r="E215" s="19" t="s">
        <v>94</v>
      </c>
      <c r="F215" s="64" t="s">
        <v>266</v>
      </c>
    </row>
    <row r="216" spans="1:9" s="3" customFormat="1" ht="121.5">
      <c r="A216" s="69" t="s">
        <v>317</v>
      </c>
      <c r="B216" s="20" t="s">
        <v>111</v>
      </c>
      <c r="C216" s="21">
        <v>511128300283</v>
      </c>
      <c r="D216" s="22">
        <v>129280</v>
      </c>
      <c r="E216" s="19" t="s">
        <v>94</v>
      </c>
      <c r="F216" s="64" t="s">
        <v>266</v>
      </c>
    </row>
    <row r="217" spans="1:9" s="3" customFormat="1" ht="121.5">
      <c r="A217" s="69" t="s">
        <v>337</v>
      </c>
      <c r="B217" s="20" t="s">
        <v>113</v>
      </c>
      <c r="C217" s="21">
        <v>750712302260</v>
      </c>
      <c r="D217" s="22">
        <v>453666</v>
      </c>
      <c r="E217" s="19" t="s">
        <v>94</v>
      </c>
      <c r="F217" s="64" t="s">
        <v>266</v>
      </c>
    </row>
    <row r="218" spans="1:9" s="3" customFormat="1" ht="121.5">
      <c r="A218" s="69" t="s">
        <v>338</v>
      </c>
      <c r="B218" s="20" t="s">
        <v>110</v>
      </c>
      <c r="C218" s="21">
        <v>510111301325</v>
      </c>
      <c r="D218" s="22">
        <v>970204</v>
      </c>
      <c r="E218" s="19" t="s">
        <v>94</v>
      </c>
      <c r="F218" s="64" t="s">
        <v>266</v>
      </c>
    </row>
    <row r="219" spans="1:9" s="3" customFormat="1" ht="121.5">
      <c r="A219" s="69" t="s">
        <v>339</v>
      </c>
      <c r="B219" s="20" t="s">
        <v>115</v>
      </c>
      <c r="C219" s="21">
        <v>591113302301</v>
      </c>
      <c r="D219" s="22">
        <v>234320</v>
      </c>
      <c r="E219" s="19" t="s">
        <v>94</v>
      </c>
      <c r="F219" s="64" t="s">
        <v>266</v>
      </c>
    </row>
    <row r="220" spans="1:9" s="3" customFormat="1" ht="121.5">
      <c r="A220" s="69" t="s">
        <v>340</v>
      </c>
      <c r="B220" s="20" t="s">
        <v>114</v>
      </c>
      <c r="C220" s="21">
        <v>561002300069</v>
      </c>
      <c r="D220" s="22">
        <v>3614848</v>
      </c>
      <c r="E220" s="19" t="s">
        <v>94</v>
      </c>
      <c r="F220" s="64" t="s">
        <v>266</v>
      </c>
    </row>
    <row r="221" spans="1:9" s="1" customFormat="1" ht="20.25">
      <c r="A221" s="84"/>
      <c r="B221" s="84" t="s">
        <v>6</v>
      </c>
      <c r="C221" s="85"/>
      <c r="D221" s="86">
        <f>SUM(D196:D220)</f>
        <v>770383944.76999998</v>
      </c>
      <c r="E221" s="87"/>
      <c r="F221" s="87"/>
      <c r="G221" s="5"/>
      <c r="H221" s="5"/>
      <c r="I221" s="5"/>
    </row>
    <row r="222" spans="1:9" ht="20.25">
      <c r="A222" s="10"/>
      <c r="B222" s="10"/>
      <c r="C222" s="10"/>
      <c r="D222" s="88"/>
      <c r="E222" s="10"/>
      <c r="F222" s="10"/>
    </row>
    <row r="223" spans="1:9" ht="20.25">
      <c r="A223" s="10"/>
      <c r="B223" s="89" t="s">
        <v>248</v>
      </c>
      <c r="C223" s="89"/>
      <c r="D223" s="90"/>
      <c r="E223" s="91" t="s">
        <v>254</v>
      </c>
      <c r="F223" s="92" t="s">
        <v>249</v>
      </c>
    </row>
    <row r="224" spans="1:9" ht="20.25">
      <c r="A224" s="10"/>
      <c r="B224" s="93" t="s">
        <v>45</v>
      </c>
      <c r="C224" s="93"/>
      <c r="D224" s="94"/>
      <c r="E224" s="94" t="s">
        <v>46</v>
      </c>
      <c r="F224" s="95" t="s">
        <v>47</v>
      </c>
    </row>
    <row r="225" spans="1:6" ht="20.25">
      <c r="A225" s="10"/>
      <c r="B225" s="6"/>
      <c r="C225" s="6"/>
      <c r="D225" s="6"/>
      <c r="E225" s="6"/>
      <c r="F225" s="6"/>
    </row>
    <row r="226" spans="1:6" ht="20.25">
      <c r="A226" s="10"/>
      <c r="B226" s="96"/>
      <c r="C226" s="96"/>
      <c r="D226" s="10"/>
      <c r="E226" s="10"/>
      <c r="F226" s="10"/>
    </row>
    <row r="227" spans="1:6" ht="20.25">
      <c r="A227" s="10"/>
      <c r="B227" s="10"/>
      <c r="C227" s="10"/>
      <c r="D227" s="10"/>
      <c r="E227" s="10"/>
      <c r="F227" s="10"/>
    </row>
    <row r="228" spans="1:6" ht="15.75">
      <c r="B228" s="2"/>
    </row>
  </sheetData>
  <mergeCells count="12">
    <mergeCell ref="B27:F27"/>
    <mergeCell ref="B53:F53"/>
    <mergeCell ref="B79:F79"/>
    <mergeCell ref="B106:F106"/>
    <mergeCell ref="A3:F3"/>
    <mergeCell ref="A6:A7"/>
    <mergeCell ref="B6:B7"/>
    <mergeCell ref="D6:D7"/>
    <mergeCell ref="E6:E7"/>
    <mergeCell ref="F6:F7"/>
    <mergeCell ref="C6:C7"/>
    <mergeCell ref="C4:E4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ignoredErrors>
    <ignoredError sqref="D52 D78 D10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3BA345-27DA-4664-BFF3-796419DB33C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590928A-9A08-41E3-8873-8F1439F6C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0FA0DFB-0807-43B1-AB96-69A821118A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B49484-FFA1-4E82-97A3-50A034526D1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Аушахманова Алтын Абировна</dc:creator>
  <cp:lastModifiedBy>rzhaikeyev</cp:lastModifiedBy>
  <cp:lastPrinted>2014-09-05T02:54:37Z</cp:lastPrinted>
  <dcterms:created xsi:type="dcterms:W3CDTF">2014-06-17T12:58:58Z</dcterms:created>
  <dcterms:modified xsi:type="dcterms:W3CDTF">2015-07-18T08:58:09Z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