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urlybekova\Desktop\"/>
    </mc:Choice>
  </mc:AlternateContent>
  <xr:revisionPtr revIDLastSave="0" documentId="13_ncr:1_{4AE8A0C2-C34D-4C87-9D50-7D6D8C478E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усс" sheetId="1" r:id="rId1"/>
    <sheet name="каз" sheetId="2" r:id="rId2"/>
  </sheets>
  <definedNames>
    <definedName name="_xlnm._FilterDatabase" localSheetId="0" hidden="1">русс!$A$26:$P$26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51" i="2"/>
  <c r="D48" i="2"/>
  <c r="D45" i="2"/>
  <c r="D44" i="2"/>
  <c r="D42" i="2"/>
  <c r="D41" i="2"/>
  <c r="D40" i="2"/>
  <c r="D39" i="2"/>
  <c r="D38" i="2"/>
  <c r="D37" i="2"/>
  <c r="D36" i="2"/>
  <c r="D35" i="2"/>
  <c r="D34" i="2"/>
  <c r="D33" i="2"/>
  <c r="D31" i="2"/>
  <c r="D27" i="2"/>
  <c r="D25" i="2"/>
  <c r="D24" i="2"/>
  <c r="D23" i="2"/>
  <c r="D22" i="2"/>
  <c r="D21" i="2"/>
  <c r="D20" i="2"/>
  <c r="D18" i="2"/>
  <c r="D17" i="2"/>
  <c r="D16" i="2"/>
  <c r="D14" i="2"/>
  <c r="D11" i="2"/>
  <c r="D10" i="2"/>
  <c r="D9" i="2"/>
  <c r="D8" i="2"/>
  <c r="D7" i="2"/>
  <c r="D5" i="2"/>
  <c r="D24" i="1"/>
  <c r="D52" i="1"/>
  <c r="D33" i="1"/>
  <c r="D25" i="1"/>
  <c r="D23" i="1"/>
  <c r="D22" i="1"/>
  <c r="D21" i="1"/>
  <c r="D20" i="1"/>
  <c r="D18" i="1"/>
  <c r="D17" i="1"/>
  <c r="D16" i="1"/>
  <c r="D14" i="1"/>
  <c r="D11" i="1"/>
  <c r="D10" i="1"/>
  <c r="D9" i="1"/>
  <c r="D8" i="1"/>
  <c r="D7" i="1"/>
  <c r="D5" i="1"/>
  <c r="D51" i="1"/>
  <c r="D48" i="1"/>
  <c r="D45" i="1"/>
  <c r="D44" i="1"/>
  <c r="D42" i="1"/>
  <c r="D41" i="1"/>
  <c r="D40" i="1"/>
  <c r="D39" i="1"/>
  <c r="D38" i="1"/>
  <c r="D37" i="1"/>
  <c r="D36" i="1"/>
  <c r="D35" i="1"/>
  <c r="D34" i="1"/>
  <c r="D31" i="1"/>
  <c r="D27" i="1"/>
</calcChain>
</file>

<file path=xl/sharedStrings.xml><?xml version="1.0" encoding="utf-8"?>
<sst xmlns="http://schemas.openxmlformats.org/spreadsheetml/2006/main" count="224" uniqueCount="78">
  <si>
    <t>№</t>
  </si>
  <si>
    <t>Капасов Маралбек Маратович</t>
  </si>
  <si>
    <t>Регион</t>
  </si>
  <si>
    <t xml:space="preserve">  Фамилия, имя, отчество  (если оно указано в документе, удостоверяющем личность)</t>
  </si>
  <si>
    <t>Список лиц, подлежащих назначению в качестве финансовых управляющих</t>
  </si>
  <si>
    <t>Группа 1</t>
  </si>
  <si>
    <t>Группа 2</t>
  </si>
  <si>
    <t>Группа 3</t>
  </si>
  <si>
    <t xml:space="preserve">Дата включения в государственный электронный реестр разрешений и уведомлений по уведомлениям лиц о начале или прекращении деятельности финансовых управляющих
</t>
  </si>
  <si>
    <t>Стаж работы в качестве финансового управляющего (в годах)</t>
  </si>
  <si>
    <t>Индивидуальный идентификационный номер финансового управляющего</t>
  </si>
  <si>
    <t>Количество должников, в отношении которых осуществляются процедуры восстановления платежеспособности и судебного банкротства (далее – процедуры)</t>
  </si>
  <si>
    <t>Количество должников, в отношении которых завершены процедуры</t>
  </si>
  <si>
    <t>Абенова Даметкен Турсыновна</t>
  </si>
  <si>
    <t>16.03.2023</t>
  </si>
  <si>
    <t>Бермаганбетова Меруерт Ибрагимовна</t>
  </si>
  <si>
    <t>Гарипова Жанар Сейлхановна</t>
  </si>
  <si>
    <t>Дарменова Диана Батыржановна</t>
  </si>
  <si>
    <t>Жаксылыкова Гульсана Канатовна</t>
  </si>
  <si>
    <t>Жунусов Дамир Едильевич</t>
  </si>
  <si>
    <t>Исманбеков Айдар Султанбекович</t>
  </si>
  <si>
    <t>Кайсаров Уалихан Абишевич</t>
  </si>
  <si>
    <t>Капенова Гаухар Рашидовна</t>
  </si>
  <si>
    <t>Келдибеков Дарын Дарханович</t>
  </si>
  <si>
    <t>Койшибекова Гульнар Керейкызы</t>
  </si>
  <si>
    <t>Лерх Юлия Ивановна</t>
  </si>
  <si>
    <t>Маратов Данияр Маратович</t>
  </si>
  <si>
    <t>Нургалиев Саят Касенович</t>
  </si>
  <si>
    <t xml:space="preserve">Сағымбек Нұрлыбек Жақсыбекұлы </t>
  </si>
  <si>
    <t>Сайлаубай Асель</t>
  </si>
  <si>
    <t>Тулеуханов Даурен Жанабаевич</t>
  </si>
  <si>
    <t>Укиметова Бидана Ерлановна</t>
  </si>
  <si>
    <t>Хамитова Жибек Жупаровна</t>
  </si>
  <si>
    <t>Шаяхметова Куляйхан Бакитбековна</t>
  </si>
  <si>
    <t>23.02.2023</t>
  </si>
  <si>
    <t>Айтбаев Жасулан Абилсейтулы</t>
  </si>
  <si>
    <t>Алиякпаров Ерик Рахимжанович</t>
  </si>
  <si>
    <t>Аяпова Дамиля Бакытовна</t>
  </si>
  <si>
    <t>Бактыгалиев Елдар Кайратович</t>
  </si>
  <si>
    <t>Барим Дана Есимкызы</t>
  </si>
  <si>
    <t>Бозаева Айжан Ержановна</t>
  </si>
  <si>
    <t>Елеубай Абылайхан Талғатұлы</t>
  </si>
  <si>
    <t>Ержанов Сайран Сабырович</t>
  </si>
  <si>
    <t>Зайкенова Жанар Сагындыковна</t>
  </si>
  <si>
    <t>Козов Аблайхан Забикуллаулы</t>
  </si>
  <si>
    <t xml:space="preserve">Кудайбергенова Самал Сагындыковна </t>
  </si>
  <si>
    <t>Кунакбаева Саруар Ниязовна</t>
  </si>
  <si>
    <t>Мендыбаева Алия Акылбаевна</t>
  </si>
  <si>
    <t>Нагашибаев Арман Алибиевич</t>
  </si>
  <si>
    <t>Нурмаханов Жандос Баймаханович</t>
  </si>
  <si>
    <t>Нуртазин Бахтияр Базарович</t>
  </si>
  <si>
    <t>Өмірсерік Аңсаған Өмірғалиұлы</t>
  </si>
  <si>
    <t>Сейт Мухамедали Жуматханулы</t>
  </si>
  <si>
    <t>Смагулов Баглан Кенжебекович</t>
  </si>
  <si>
    <t>Смагулов Талгат Оралович</t>
  </si>
  <si>
    <t>Таженова Бибигуль Тулегеновна</t>
  </si>
  <si>
    <t>Тапаев Касымкан Асылканович</t>
  </si>
  <si>
    <t>Усембаев Марат Маратович</t>
  </si>
  <si>
    <t>Хасенов Нұржан Нұрғалиұлы</t>
  </si>
  <si>
    <t>24.07.2023</t>
  </si>
  <si>
    <t>28.02.2024</t>
  </si>
  <si>
    <t>17.02.2023</t>
  </si>
  <si>
    <t>29.11.2023</t>
  </si>
  <si>
    <t>4</t>
  </si>
  <si>
    <t>Джумабеков Евгений Дмитриевич</t>
  </si>
  <si>
    <t>Қаржы басқарушысы ретінде тағайындалуға жататын тұлғалардың тізімі</t>
  </si>
  <si>
    <t>Аймақ</t>
  </si>
  <si>
    <t>Тегі, Аты, Әкесінің аты (егер ол жеке басты куәландыратын құжатта көрсетілсе)</t>
  </si>
  <si>
    <t>Қаржы басқарушысының жеке сәйкестендіру нөмірі</t>
  </si>
  <si>
    <t xml:space="preserve">Қаржы басқарушыларының қызметінің басталғаны немесе тоқтатылғаны туралы адамдардың хабарламалары бойынша рұқсаттар мен хабарламалардың мемлекеттік электрондық тізіліміне енгізілген күні
</t>
  </si>
  <si>
    <t>Қаржы басқарушысы ретіндегі жұмыс өтілі (жылдары)</t>
  </si>
  <si>
    <t>Оларға қатысты төлем қабілеттілігін қалпына келтіру және сот банкроттығы рәсімдері (бұдан әрі – рәсімдер)жүзеге асырылатын борышкерлер саны</t>
  </si>
  <si>
    <t>Оларға қатысты рәсімдер аяқталған борышкерлер саны</t>
  </si>
  <si>
    <t xml:space="preserve">Астана қ. </t>
  </si>
  <si>
    <t>1 топ</t>
  </si>
  <si>
    <t>2 топ</t>
  </si>
  <si>
    <t>3 топ</t>
  </si>
  <si>
    <t>г. 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</si>
</sst>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_р_._-;\-* #,##0.00_р_._-;_-* &quot;-&quot;??_р_._-;_-@_-"/>
    <numFmt numFmtId="165" formatCode="0.0"/>
    <numFmt numFmtId="166" formatCode="dd/mm/yy;@"/>
    <numFmt numFmtId="167" formatCode="#,##0.0"/>
    <numFmt numFmtId="168" formatCode="[$-419]General"/>
    <numFmt numFmtId="169" formatCode="dd&quot;.&quot;mm&quot;.&quot;yy;@"/>
    <numFmt numFmtId="170" formatCode="&quot; &quot;#,##0.00&quot;    &quot;;&quot;-&quot;#,##0.00&quot;    &quot;;&quot; -&quot;#&quot;    &quot;;@&quot; &quot;"/>
    <numFmt numFmtId="171" formatCode="#,##0.00&quot; &quot;[$руб.-419];[Red]&quot;-&quot;#,##0.00&quot; &quot;[$руб.-419]"/>
    <numFmt numFmtId="172" formatCode="\ #,##0.00&quot;    &quot;;\-#,##0.00&quot;    &quot;;&quot; -&quot;#&quot;    &quot;;@\ "/>
    <numFmt numFmtId="173" formatCode="dd\.mm\.yyyy;@"/>
    <numFmt numFmtId="174" formatCode="#,##0.0_р_."/>
    <numFmt numFmtId="175" formatCode="_-* #,##0.00_р_._-;\-* #,##0.00_р_._-;_-* \-??_р_._-;_-@_-"/>
    <numFmt numFmtId="179" formatCode="_-* #,##0.00_-;\-* #,##0.00_-;_-* &quot;-&quot;??_-;_-@_-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Mang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Mang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57" fillId="74" borderId="34" applyNumberFormat="0" applyAlignment="0" applyProtection="0"/>
    <xf numFmtId="0" fontId="57" fillId="74" borderId="34" applyNumberFormat="0" applyAlignment="0" applyProtection="0"/>
    <xf numFmtId="0" fontId="24" fillId="0" borderId="35" applyNumberFormat="0" applyFill="0" applyAlignment="0" applyProtection="0"/>
    <xf numFmtId="0" fontId="56" fillId="63" borderId="33" applyNumberFormat="0" applyAlignment="0" applyProtection="0"/>
    <xf numFmtId="0" fontId="19" fillId="0" borderId="0"/>
    <xf numFmtId="165" fontId="21" fillId="0" borderId="0"/>
    <xf numFmtId="0" fontId="19" fillId="0" borderId="0"/>
    <xf numFmtId="165" fontId="21" fillId="0" borderId="0"/>
    <xf numFmtId="0" fontId="19" fillId="0" borderId="0"/>
    <xf numFmtId="165" fontId="20" fillId="0" borderId="0"/>
    <xf numFmtId="0" fontId="22" fillId="0" borderId="0"/>
    <xf numFmtId="165" fontId="21" fillId="0" borderId="0"/>
    <xf numFmtId="165" fontId="21" fillId="0" borderId="0"/>
    <xf numFmtId="0" fontId="18" fillId="0" borderId="0"/>
    <xf numFmtId="165" fontId="20" fillId="0" borderId="0"/>
    <xf numFmtId="0" fontId="23" fillId="0" borderId="0"/>
    <xf numFmtId="0" fontId="23" fillId="0" borderId="0"/>
    <xf numFmtId="0" fontId="18" fillId="8" borderId="8" applyNumberFormat="0" applyFont="0" applyAlignment="0" applyProtection="0"/>
    <xf numFmtId="164" fontId="18" fillId="0" borderId="0" applyFont="0" applyFill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164" fontId="18" fillId="0" borderId="0" applyFont="0" applyFill="0" applyBorder="0" applyAlignment="0" applyProtection="0"/>
    <xf numFmtId="0" fontId="25" fillId="0" borderId="0"/>
    <xf numFmtId="169" fontId="37" fillId="0" borderId="0" applyBorder="0" applyProtection="0"/>
    <xf numFmtId="169" fontId="37" fillId="0" borderId="0" applyBorder="0" applyProtection="0"/>
    <xf numFmtId="169" fontId="38" fillId="0" borderId="0" applyBorder="0" applyProtection="0"/>
    <xf numFmtId="169" fontId="37" fillId="0" borderId="0" applyBorder="0" applyProtection="0"/>
    <xf numFmtId="169" fontId="37" fillId="0" borderId="0" applyBorder="0" applyProtection="0"/>
    <xf numFmtId="168" fontId="42" fillId="0" borderId="0" applyBorder="0" applyProtection="0"/>
    <xf numFmtId="0" fontId="42" fillId="46" borderId="0" applyNumberFormat="0" applyBorder="0" applyProtection="0"/>
    <xf numFmtId="0" fontId="42" fillId="43" borderId="0" applyNumberFormat="0" applyBorder="0" applyProtection="0"/>
    <xf numFmtId="0" fontId="42" fillId="45" borderId="0" applyNumberFormat="0" applyBorder="0" applyProtection="0"/>
    <xf numFmtId="0" fontId="42" fillId="47" borderId="0" applyNumberFormat="0" applyBorder="0" applyProtection="0"/>
    <xf numFmtId="0" fontId="42" fillId="48" borderId="0" applyNumberFormat="0" applyBorder="0" applyProtection="0"/>
    <xf numFmtId="0" fontId="42" fillId="39" borderId="0" applyNumberFormat="0" applyBorder="0" applyProtection="0"/>
    <xf numFmtId="0" fontId="42" fillId="49" borderId="0" applyNumberFormat="0" applyBorder="0" applyProtection="0"/>
    <xf numFmtId="0" fontId="42" fillId="50" borderId="0" applyNumberFormat="0" applyBorder="0" applyProtection="0"/>
    <xf numFmtId="0" fontId="42" fillId="51" borderId="0" applyNumberFormat="0" applyBorder="0" applyProtection="0"/>
    <xf numFmtId="0" fontId="42" fillId="47" borderId="0" applyNumberFormat="0" applyBorder="0" applyProtection="0"/>
    <xf numFmtId="0" fontId="42" fillId="49" borderId="0" applyNumberFormat="0" applyBorder="0" applyProtection="0"/>
    <xf numFmtId="0" fontId="42" fillId="52" borderId="0" applyNumberFormat="0" applyBorder="0" applyProtection="0"/>
    <xf numFmtId="0" fontId="26" fillId="53" borderId="0" applyNumberFormat="0" applyBorder="0" applyProtection="0"/>
    <xf numFmtId="0" fontId="26" fillId="50" borderId="0" applyNumberFormat="0" applyBorder="0" applyProtection="0"/>
    <xf numFmtId="0" fontId="26" fillId="51" borderId="0" applyNumberFormat="0" applyBorder="0" applyProtection="0"/>
    <xf numFmtId="0" fontId="26" fillId="36" borderId="0" applyNumberFormat="0" applyBorder="0" applyProtection="0"/>
    <xf numFmtId="0" fontId="26" fillId="37" borderId="0" applyNumberFormat="0" applyBorder="0" applyProtection="0"/>
    <xf numFmtId="0" fontId="26" fillId="54" borderId="0" applyNumberFormat="0" applyBorder="0" applyProtection="0"/>
    <xf numFmtId="170" fontId="42" fillId="0" borderId="0" applyBorder="0" applyProtection="0"/>
    <xf numFmtId="0" fontId="46" fillId="0" borderId="0" applyNumberFormat="0" applyBorder="0" applyProtection="0">
      <alignment horizontal="center"/>
    </xf>
    <xf numFmtId="0" fontId="46" fillId="0" borderId="0" applyNumberFormat="0" applyBorder="0" applyProtection="0">
      <alignment horizontal="center" textRotation="90"/>
    </xf>
    <xf numFmtId="0" fontId="47" fillId="0" borderId="0" applyNumberFormat="0" applyBorder="0" applyProtection="0"/>
    <xf numFmtId="171" fontId="47" fillId="0" borderId="0" applyBorder="0" applyProtection="0"/>
    <xf numFmtId="0" fontId="26" fillId="33" borderId="0" applyNumberFormat="0" applyBorder="0" applyProtection="0"/>
    <xf numFmtId="0" fontId="26" fillId="34" borderId="0" applyNumberFormat="0" applyBorder="0" applyProtection="0"/>
    <xf numFmtId="0" fontId="18" fillId="8" borderId="8" applyNumberFormat="0" applyFont="0" applyAlignment="0" applyProtection="0"/>
    <xf numFmtId="164" fontId="18" fillId="0" borderId="0" applyFont="0" applyFill="0" applyBorder="0" applyAlignment="0" applyProtection="0"/>
    <xf numFmtId="0" fontId="18" fillId="8" borderId="8" applyNumberFormat="0" applyFont="0" applyAlignment="0" applyProtection="0"/>
    <xf numFmtId="164" fontId="18" fillId="0" borderId="0" applyFont="0" applyFill="0" applyBorder="0" applyAlignment="0" applyProtection="0"/>
    <xf numFmtId="0" fontId="26" fillId="35" borderId="0" applyNumberFormat="0" applyBorder="0" applyProtection="0"/>
    <xf numFmtId="0" fontId="26" fillId="36" borderId="0" applyNumberFormat="0" applyBorder="0" applyProtection="0"/>
    <xf numFmtId="0" fontId="26" fillId="37" borderId="0" applyNumberFormat="0" applyBorder="0" applyProtection="0"/>
    <xf numFmtId="0" fontId="26" fillId="38" borderId="0" applyNumberFormat="0" applyBorder="0" applyProtection="0"/>
    <xf numFmtId="0" fontId="27" fillId="39" borderId="11" applyNumberFormat="0" applyProtection="0"/>
    <xf numFmtId="0" fontId="28" fillId="40" borderId="12" applyNumberFormat="0" applyProtection="0"/>
    <xf numFmtId="0" fontId="29" fillId="40" borderId="11" applyNumberFormat="0" applyProtection="0"/>
    <xf numFmtId="0" fontId="30" fillId="0" borderId="13" applyNumberFormat="0" applyProtection="0"/>
    <xf numFmtId="0" fontId="31" fillId="0" borderId="14" applyNumberFormat="0" applyProtection="0"/>
    <xf numFmtId="0" fontId="32" fillId="0" borderId="15" applyNumberFormat="0" applyProtection="0"/>
    <xf numFmtId="0" fontId="32" fillId="0" borderId="0" applyNumberFormat="0" applyBorder="0" applyProtection="0"/>
    <xf numFmtId="0" fontId="33" fillId="0" borderId="16" applyNumberFormat="0" applyProtection="0"/>
    <xf numFmtId="0" fontId="34" fillId="41" borderId="17" applyNumberFormat="0" applyProtection="0"/>
    <xf numFmtId="0" fontId="35" fillId="0" borderId="0" applyNumberFormat="0" applyBorder="0" applyProtection="0"/>
    <xf numFmtId="0" fontId="36" fillId="42" borderId="0" applyNumberFormat="0" applyBorder="0" applyProtection="0"/>
    <xf numFmtId="169" fontId="38" fillId="0" borderId="0" applyBorder="0" applyProtection="0"/>
    <xf numFmtId="168" fontId="39" fillId="0" borderId="0" applyBorder="0" applyProtection="0"/>
    <xf numFmtId="168" fontId="38" fillId="0" borderId="0" applyBorder="0" applyProtection="0"/>
    <xf numFmtId="0" fontId="40" fillId="43" borderId="0" applyNumberFormat="0" applyBorder="0" applyProtection="0"/>
    <xf numFmtId="0" fontId="41" fillId="0" borderId="0" applyNumberFormat="0" applyBorder="0" applyProtection="0"/>
    <xf numFmtId="0" fontId="42" fillId="44" borderId="18" applyNumberFormat="0" applyProtection="0"/>
    <xf numFmtId="0" fontId="43" fillId="0" borderId="19" applyNumberFormat="0" applyProtection="0"/>
    <xf numFmtId="0" fontId="44" fillId="0" borderId="0" applyNumberFormat="0" applyBorder="0" applyProtection="0"/>
    <xf numFmtId="0" fontId="45" fillId="45" borderId="0" applyNumberFormat="0" applyBorder="0" applyProtection="0"/>
    <xf numFmtId="0" fontId="25" fillId="0" borderId="0"/>
    <xf numFmtId="169" fontId="37" fillId="0" borderId="0" applyBorder="0" applyProtection="0"/>
    <xf numFmtId="169" fontId="37" fillId="0" borderId="0" applyBorder="0" applyProtection="0"/>
    <xf numFmtId="169" fontId="38" fillId="0" borderId="0" applyBorder="0" applyProtection="0"/>
    <xf numFmtId="169" fontId="37" fillId="0" borderId="0" applyBorder="0" applyProtection="0"/>
    <xf numFmtId="169" fontId="37" fillId="0" borderId="0" applyBorder="0" applyProtection="0"/>
    <xf numFmtId="0" fontId="25" fillId="0" borderId="0"/>
    <xf numFmtId="169" fontId="37" fillId="0" borderId="0" applyBorder="0" applyProtection="0"/>
    <xf numFmtId="169" fontId="37" fillId="0" borderId="0" applyBorder="0" applyProtection="0"/>
    <xf numFmtId="169" fontId="38" fillId="0" borderId="0" applyBorder="0" applyProtection="0"/>
    <xf numFmtId="169" fontId="37" fillId="0" borderId="0" applyBorder="0" applyProtection="0"/>
    <xf numFmtId="169" fontId="37" fillId="0" borderId="0" applyBorder="0" applyProtection="0"/>
    <xf numFmtId="0" fontId="19" fillId="0" borderId="0"/>
    <xf numFmtId="172" fontId="48" fillId="0" borderId="0" applyBorder="0" applyAlignment="0" applyProtection="0"/>
    <xf numFmtId="0" fontId="22" fillId="0" borderId="0"/>
    <xf numFmtId="169" fontId="37" fillId="0" borderId="0" applyBorder="0" applyProtection="0"/>
    <xf numFmtId="169" fontId="38" fillId="0" borderId="0" applyBorder="0" applyProtection="0"/>
    <xf numFmtId="168" fontId="39" fillId="0" borderId="0" applyBorder="0" applyProtection="0"/>
    <xf numFmtId="168" fontId="38" fillId="0" borderId="0" applyBorder="0" applyProtection="0"/>
    <xf numFmtId="169" fontId="37" fillId="0" borderId="0" applyBorder="0" applyProtection="0"/>
    <xf numFmtId="169" fontId="38" fillId="0" borderId="0" applyBorder="0" applyProtection="0"/>
    <xf numFmtId="169" fontId="37" fillId="0" borderId="0" applyBorder="0" applyProtection="0"/>
    <xf numFmtId="169" fontId="37" fillId="0" borderId="0" applyBorder="0" applyProtection="0"/>
    <xf numFmtId="0" fontId="25" fillId="0" borderId="0"/>
    <xf numFmtId="0" fontId="42" fillId="44" borderId="18" applyNumberFormat="0" applyProtection="0"/>
    <xf numFmtId="169" fontId="38" fillId="0" borderId="0" applyBorder="0" applyProtection="0"/>
    <xf numFmtId="168" fontId="39" fillId="0" borderId="0" applyBorder="0" applyProtection="0"/>
    <xf numFmtId="168" fontId="38" fillId="0" borderId="0" applyBorder="0" applyProtection="0"/>
    <xf numFmtId="0" fontId="42" fillId="44" borderId="18" applyNumberFormat="0" applyProtection="0"/>
    <xf numFmtId="165" fontId="20" fillId="0" borderId="0"/>
    <xf numFmtId="0" fontId="19" fillId="0" borderId="0"/>
    <xf numFmtId="0" fontId="22" fillId="0" borderId="0"/>
    <xf numFmtId="169" fontId="38" fillId="0" borderId="0" applyBorder="0" applyProtection="0"/>
    <xf numFmtId="168" fontId="39" fillId="0" borderId="0" applyBorder="0" applyProtection="0"/>
    <xf numFmtId="168" fontId="38" fillId="0" borderId="0" applyBorder="0" applyProtection="0"/>
    <xf numFmtId="0" fontId="42" fillId="44" borderId="18" applyNumberFormat="0" applyProtection="0"/>
    <xf numFmtId="0" fontId="23" fillId="0" borderId="0"/>
    <xf numFmtId="0" fontId="23" fillId="0" borderId="0"/>
    <xf numFmtId="0" fontId="23" fillId="0" borderId="0"/>
    <xf numFmtId="9" fontId="18" fillId="0" borderId="0" applyFont="0" applyFill="0" applyBorder="0" applyAlignment="0" applyProtection="0"/>
    <xf numFmtId="0" fontId="23" fillId="0" borderId="0"/>
    <xf numFmtId="0" fontId="18" fillId="0" borderId="0"/>
    <xf numFmtId="166" fontId="21" fillId="0" borderId="0"/>
    <xf numFmtId="166" fontId="21" fillId="0" borderId="0"/>
    <xf numFmtId="166" fontId="21" fillId="0" borderId="0"/>
    <xf numFmtId="166" fontId="20" fillId="0" borderId="0"/>
    <xf numFmtId="166" fontId="21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18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6" fontId="20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166" fontId="21" fillId="0" borderId="0"/>
    <xf numFmtId="0" fontId="22" fillId="0" borderId="0"/>
    <xf numFmtId="0" fontId="18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23" fillId="0" borderId="0"/>
    <xf numFmtId="0" fontId="18" fillId="8" borderId="8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8" borderId="8" applyNumberFormat="0" applyFont="0" applyAlignment="0" applyProtection="0"/>
    <xf numFmtId="164" fontId="18" fillId="0" borderId="0" applyFont="0" applyFill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166" fontId="21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6" fontId="21" fillId="0" borderId="0"/>
    <xf numFmtId="166" fontId="21" fillId="0" borderId="0"/>
    <xf numFmtId="166" fontId="20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6" fontId="21" fillId="0" borderId="0"/>
    <xf numFmtId="166" fontId="21" fillId="0" borderId="0"/>
    <xf numFmtId="166" fontId="20" fillId="0" borderId="0"/>
    <xf numFmtId="166" fontId="21" fillId="0" borderId="0"/>
    <xf numFmtId="166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20" applyNumberFormat="0" applyAlignment="0" applyProtection="0"/>
    <xf numFmtId="0" fontId="57" fillId="74" borderId="21" applyNumberFormat="0" applyAlignment="0" applyProtection="0"/>
    <xf numFmtId="0" fontId="58" fillId="74" borderId="20" applyNumberFormat="0" applyAlignment="0" applyProtection="0"/>
    <xf numFmtId="0" fontId="50" fillId="0" borderId="22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60" fillId="75" borderId="26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6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7" applyNumberFormat="0" applyAlignment="0" applyProtection="0"/>
    <xf numFmtId="0" fontId="59" fillId="0" borderId="28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7" fontId="20" fillId="0" borderId="0"/>
    <xf numFmtId="0" fontId="23" fillId="0" borderId="0"/>
    <xf numFmtId="0" fontId="37" fillId="0" borderId="0" applyNumberFormat="0" applyBorder="0" applyProtection="0"/>
    <xf numFmtId="167" fontId="37" fillId="0" borderId="0"/>
    <xf numFmtId="0" fontId="19" fillId="0" borderId="0"/>
    <xf numFmtId="0" fontId="23" fillId="0" borderId="0"/>
    <xf numFmtId="166" fontId="1" fillId="0" borderId="0" applyFont="0" applyFill="0" applyBorder="0" applyAlignment="0" applyProtection="0"/>
    <xf numFmtId="0" fontId="23" fillId="0" borderId="0"/>
    <xf numFmtId="0" fontId="23" fillId="0" borderId="0"/>
    <xf numFmtId="174" fontId="21" fillId="0" borderId="0"/>
    <xf numFmtId="174" fontId="21" fillId="0" borderId="0"/>
    <xf numFmtId="174" fontId="21" fillId="0" borderId="0"/>
    <xf numFmtId="0" fontId="19" fillId="0" borderId="0"/>
    <xf numFmtId="174" fontId="21" fillId="0" borderId="0"/>
    <xf numFmtId="174" fontId="2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8" fillId="0" borderId="0"/>
    <xf numFmtId="0" fontId="18" fillId="0" borderId="0"/>
    <xf numFmtId="0" fontId="18" fillId="0" borderId="0"/>
    <xf numFmtId="167" fontId="20" fillId="0" borderId="0"/>
    <xf numFmtId="0" fontId="23" fillId="0" borderId="0"/>
    <xf numFmtId="9" fontId="18" fillId="0" borderId="0" applyFill="0" applyBorder="0" applyAlignment="0" applyProtection="0"/>
    <xf numFmtId="0" fontId="23" fillId="0" borderId="0"/>
    <xf numFmtId="0" fontId="1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167" fontId="20" fillId="0" borderId="0"/>
    <xf numFmtId="167" fontId="20" fillId="0" borderId="0"/>
    <xf numFmtId="165" fontId="65" fillId="0" borderId="0"/>
    <xf numFmtId="167" fontId="20" fillId="0" borderId="0"/>
    <xf numFmtId="0" fontId="21" fillId="0" borderId="0"/>
    <xf numFmtId="166" fontId="21" fillId="0" borderId="0"/>
    <xf numFmtId="0" fontId="21" fillId="0" borderId="0"/>
    <xf numFmtId="167" fontId="20" fillId="0" borderId="0"/>
    <xf numFmtId="166" fontId="21" fillId="0" borderId="0"/>
    <xf numFmtId="167" fontId="20" fillId="0" borderId="0"/>
    <xf numFmtId="0" fontId="19" fillId="0" borderId="0"/>
    <xf numFmtId="0" fontId="19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175" fontId="48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7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9" fillId="0" borderId="0"/>
    <xf numFmtId="0" fontId="3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74" borderId="33" applyNumberFormat="0" applyAlignment="0" applyProtection="0"/>
    <xf numFmtId="0" fontId="57" fillId="74" borderId="34" applyNumberFormat="0" applyAlignment="0" applyProtection="0"/>
    <xf numFmtId="0" fontId="56" fillId="63" borderId="33" applyNumberFormat="0" applyAlignment="0" applyProtection="0"/>
    <xf numFmtId="0" fontId="24" fillId="0" borderId="35" applyNumberFormat="0" applyFill="0" applyAlignment="0" applyProtection="0"/>
    <xf numFmtId="0" fontId="56" fillId="63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24" fillId="0" borderId="35" applyNumberFormat="0" applyFill="0" applyAlignment="0" applyProtection="0"/>
    <xf numFmtId="0" fontId="56" fillId="63" borderId="33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58" fillId="74" borderId="33" applyNumberFormat="0" applyAlignment="0" applyProtection="0"/>
    <xf numFmtId="0" fontId="18" fillId="58" borderId="32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57" fillId="74" borderId="34" applyNumberFormat="0" applyAlignment="0" applyProtection="0"/>
    <xf numFmtId="0" fontId="18" fillId="58" borderId="32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24" fillId="0" borderId="35" applyNumberFormat="0" applyFill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56" fillId="63" borderId="33" applyNumberFormat="0" applyAlignment="0" applyProtection="0"/>
    <xf numFmtId="0" fontId="18" fillId="58" borderId="32" applyNumberFormat="0" applyAlignment="0" applyProtection="0"/>
    <xf numFmtId="0" fontId="24" fillId="0" borderId="35" applyNumberFormat="0" applyFill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18" fillId="58" borderId="32" applyNumberFormat="0" applyAlignment="0" applyProtection="0"/>
    <xf numFmtId="0" fontId="24" fillId="0" borderId="35" applyNumberFormat="0" applyFill="0" applyAlignment="0" applyProtection="0"/>
    <xf numFmtId="0" fontId="58" fillId="74" borderId="33" applyNumberFormat="0" applyAlignment="0" applyProtection="0"/>
    <xf numFmtId="0" fontId="18" fillId="58" borderId="36" applyNumberFormat="0" applyAlignment="0" applyProtection="0"/>
    <xf numFmtId="0" fontId="58" fillId="74" borderId="33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18" fillId="58" borderId="32" applyNumberFormat="0" applyAlignment="0" applyProtection="0"/>
    <xf numFmtId="0" fontId="57" fillId="74" borderId="34" applyNumberFormat="0" applyAlignment="0" applyProtection="0"/>
    <xf numFmtId="0" fontId="18" fillId="58" borderId="36" applyNumberFormat="0" applyAlignment="0" applyProtection="0"/>
    <xf numFmtId="0" fontId="57" fillId="74" borderId="34" applyNumberFormat="0" applyAlignment="0" applyProtection="0"/>
    <xf numFmtId="0" fontId="18" fillId="58" borderId="36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18" fillId="58" borderId="32" applyNumberFormat="0" applyAlignment="0" applyProtection="0"/>
    <xf numFmtId="0" fontId="56" fillId="63" borderId="33" applyNumberFormat="0" applyAlignment="0" applyProtection="0"/>
    <xf numFmtId="0" fontId="56" fillId="63" borderId="33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18" fillId="58" borderId="32" applyNumberFormat="0" applyAlignment="0" applyProtection="0"/>
    <xf numFmtId="0" fontId="58" fillId="74" borderId="33" applyNumberFormat="0" applyAlignment="0" applyProtection="0"/>
    <xf numFmtId="0" fontId="58" fillId="74" borderId="33" applyNumberFormat="0" applyAlignment="0" applyProtection="0"/>
    <xf numFmtId="0" fontId="56" fillId="63" borderId="29" applyNumberFormat="0" applyAlignment="0" applyProtection="0"/>
    <xf numFmtId="0" fontId="57" fillId="74" borderId="30" applyNumberFormat="0" applyAlignment="0" applyProtection="0"/>
    <xf numFmtId="0" fontId="58" fillId="74" borderId="29" applyNumberFormat="0" applyAlignment="0" applyProtection="0"/>
    <xf numFmtId="0" fontId="24" fillId="0" borderId="31" applyNumberFormat="0" applyFill="0" applyAlignment="0" applyProtection="0"/>
    <xf numFmtId="0" fontId="18" fillId="58" borderId="32" applyNumberFormat="0" applyAlignment="0" applyProtection="0"/>
    <xf numFmtId="0" fontId="58" fillId="74" borderId="33" applyNumberFormat="0" applyAlignment="0" applyProtection="0"/>
    <xf numFmtId="0" fontId="18" fillId="58" borderId="36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179" fontId="1" fillId="0" borderId="0" applyFont="0" applyFill="0" applyBorder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  <xf numFmtId="0" fontId="56" fillId="63" borderId="33" applyNumberFormat="0" applyAlignment="0" applyProtection="0"/>
    <xf numFmtId="0" fontId="57" fillId="74" borderId="34" applyNumberFormat="0" applyAlignment="0" applyProtection="0"/>
    <xf numFmtId="0" fontId="58" fillId="74" borderId="33" applyNumberFormat="0" applyAlignment="0" applyProtection="0"/>
    <xf numFmtId="0" fontId="24" fillId="0" borderId="35" applyNumberFormat="0" applyFill="0" applyAlignment="0" applyProtection="0"/>
    <xf numFmtId="0" fontId="18" fillId="58" borderId="36" applyNumberFormat="0" applyAlignment="0" applyProtection="0"/>
  </cellStyleXfs>
  <cellXfs count="46">
    <xf numFmtId="0" fontId="0" fillId="0" borderId="0" xfId="0"/>
    <xf numFmtId="1" fontId="69" fillId="77" borderId="0" xfId="0" applyNumberFormat="1" applyFont="1" applyFill="1" applyBorder="1" applyAlignment="1">
      <alignment horizontal="center" vertical="top" wrapText="1"/>
    </xf>
    <xf numFmtId="1" fontId="70" fillId="77" borderId="10" xfId="0" applyNumberFormat="1" applyFont="1" applyFill="1" applyBorder="1" applyAlignment="1">
      <alignment horizontal="center" vertical="center" wrapText="1"/>
    </xf>
    <xf numFmtId="14" fontId="71" fillId="77" borderId="1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" fontId="69" fillId="77" borderId="10" xfId="0" applyNumberFormat="1" applyFont="1" applyFill="1" applyBorder="1" applyAlignment="1">
      <alignment vertical="center" wrapText="1"/>
    </xf>
    <xf numFmtId="173" fontId="70" fillId="77" borderId="10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73" fontId="70" fillId="77" borderId="10" xfId="0" applyNumberFormat="1" applyFont="1" applyFill="1" applyBorder="1" applyAlignment="1">
      <alignment horizontal="center" vertical="center" wrapText="1"/>
    </xf>
    <xf numFmtId="173" fontId="71" fillId="77" borderId="10" xfId="0" applyNumberFormat="1" applyFont="1" applyFill="1" applyBorder="1" applyAlignment="1">
      <alignment horizontal="center" vertical="center"/>
    </xf>
    <xf numFmtId="49" fontId="70" fillId="77" borderId="10" xfId="0" applyNumberFormat="1" applyFont="1" applyFill="1" applyBorder="1" applyAlignment="1">
      <alignment horizontal="left"/>
    </xf>
    <xf numFmtId="14" fontId="70" fillId="77" borderId="10" xfId="0" applyNumberFormat="1" applyFont="1" applyFill="1" applyBorder="1" applyAlignment="1">
      <alignment horizontal="center"/>
    </xf>
    <xf numFmtId="0" fontId="71" fillId="0" borderId="10" xfId="0" applyFont="1" applyBorder="1"/>
    <xf numFmtId="14" fontId="71" fillId="0" borderId="10" xfId="0" applyNumberFormat="1" applyFont="1" applyBorder="1" applyAlignment="1">
      <alignment horizontal="center"/>
    </xf>
    <xf numFmtId="0" fontId="70" fillId="77" borderId="10" xfId="0" applyFont="1" applyFill="1" applyBorder="1" applyAlignment="1">
      <alignment horizontal="center" vertical="center"/>
    </xf>
    <xf numFmtId="49" fontId="70" fillId="77" borderId="10" xfId="0" applyNumberFormat="1" applyFont="1" applyFill="1" applyBorder="1" applyAlignment="1">
      <alignment horizontal="center"/>
    </xf>
    <xf numFmtId="0" fontId="71" fillId="0" borderId="10" xfId="0" applyFont="1" applyBorder="1" applyAlignment="1">
      <alignment horizontal="center"/>
    </xf>
    <xf numFmtId="1" fontId="70" fillId="77" borderId="10" xfId="0" applyNumberFormat="1" applyFont="1" applyFill="1" applyBorder="1" applyAlignment="1">
      <alignment horizontal="center" wrapText="1"/>
    </xf>
    <xf numFmtId="1" fontId="69" fillId="77" borderId="10" xfId="0" applyNumberFormat="1" applyFont="1" applyFill="1" applyBorder="1" applyAlignment="1">
      <alignment horizontal="center" vertical="center" wrapText="1"/>
    </xf>
    <xf numFmtId="0" fontId="71" fillId="0" borderId="10" xfId="0" applyFont="1" applyFill="1" applyBorder="1"/>
    <xf numFmtId="0" fontId="71" fillId="0" borderId="10" xfId="0" applyFont="1" applyFill="1" applyBorder="1" applyAlignment="1">
      <alignment horizontal="center"/>
    </xf>
    <xf numFmtId="14" fontId="71" fillId="0" borderId="10" xfId="0" applyNumberFormat="1" applyFont="1" applyBorder="1" applyAlignment="1">
      <alignment horizontal="center" vertical="center"/>
    </xf>
    <xf numFmtId="0" fontId="69" fillId="77" borderId="37" xfId="0" applyFont="1" applyFill="1" applyBorder="1" applyAlignment="1">
      <alignment horizontal="center" vertical="center"/>
    </xf>
    <xf numFmtId="1" fontId="0" fillId="0" borderId="0" xfId="0" applyNumberFormat="1"/>
    <xf numFmtId="1" fontId="70" fillId="77" borderId="10" xfId="0" applyNumberFormat="1" applyFont="1" applyFill="1" applyBorder="1" applyAlignment="1">
      <alignment horizontal="center" vertical="center"/>
    </xf>
    <xf numFmtId="1" fontId="71" fillId="0" borderId="10" xfId="0" applyNumberFormat="1" applyFont="1" applyBorder="1" applyAlignment="1">
      <alignment horizontal="center"/>
    </xf>
    <xf numFmtId="0" fontId="69" fillId="77" borderId="38" xfId="0" applyFont="1" applyFill="1" applyBorder="1" applyAlignment="1">
      <alignment horizontal="left" vertical="center"/>
    </xf>
    <xf numFmtId="0" fontId="69" fillId="77" borderId="39" xfId="0" applyFont="1" applyFill="1" applyBorder="1" applyAlignment="1">
      <alignment horizontal="left" vertical="center"/>
    </xf>
    <xf numFmtId="1" fontId="69" fillId="77" borderId="38" xfId="0" applyNumberFormat="1" applyFont="1" applyFill="1" applyBorder="1" applyAlignment="1">
      <alignment horizontal="left" vertical="center" wrapText="1"/>
    </xf>
    <xf numFmtId="1" fontId="69" fillId="77" borderId="39" xfId="0" applyNumberFormat="1" applyFont="1" applyFill="1" applyBorder="1" applyAlignment="1">
      <alignment horizontal="left" vertical="center" wrapText="1"/>
    </xf>
    <xf numFmtId="1" fontId="69" fillId="77" borderId="40" xfId="0" applyNumberFormat="1" applyFont="1" applyFill="1" applyBorder="1" applyAlignment="1">
      <alignment horizontal="left" vertical="center" wrapText="1"/>
    </xf>
    <xf numFmtId="1" fontId="69" fillId="77" borderId="38" xfId="0" applyNumberFormat="1" applyFont="1" applyFill="1" applyBorder="1" applyAlignment="1">
      <alignment vertical="center" wrapText="1"/>
    </xf>
    <xf numFmtId="1" fontId="69" fillId="77" borderId="39" xfId="0" applyNumberFormat="1" applyFont="1" applyFill="1" applyBorder="1" applyAlignment="1">
      <alignment vertical="center" wrapText="1"/>
    </xf>
    <xf numFmtId="1" fontId="69" fillId="77" borderId="40" xfId="0" applyNumberFormat="1" applyFont="1" applyFill="1" applyBorder="1" applyAlignment="1">
      <alignment vertical="center" wrapText="1"/>
    </xf>
    <xf numFmtId="0" fontId="0" fillId="0" borderId="0" xfId="0"/>
    <xf numFmtId="1" fontId="69" fillId="77" borderId="0" xfId="0" applyNumberFormat="1" applyFont="1" applyFill="1" applyBorder="1" applyAlignment="1">
      <alignment horizontal="center" vertical="center" wrapText="1"/>
    </xf>
    <xf numFmtId="1" fontId="71" fillId="0" borderId="10" xfId="0" applyNumberFormat="1" applyFont="1" applyBorder="1"/>
    <xf numFmtId="1" fontId="69" fillId="77" borderId="41" xfId="0" applyNumberFormat="1" applyFont="1" applyFill="1" applyBorder="1" applyAlignment="1">
      <alignment horizontal="center" vertical="center" wrapText="1"/>
    </xf>
    <xf numFmtId="0" fontId="0" fillId="0" borderId="0" xfId="0"/>
    <xf numFmtId="1" fontId="70" fillId="77" borderId="10" xfId="0" applyNumberFormat="1" applyFont="1" applyFill="1" applyBorder="1" applyAlignment="1">
      <alignment horizontal="center" vertical="center" wrapText="1"/>
    </xf>
    <xf numFmtId="0" fontId="69" fillId="77" borderId="37" xfId="0" applyFont="1" applyFill="1" applyBorder="1" applyAlignment="1">
      <alignment horizontal="center" vertical="center" wrapText="1"/>
    </xf>
    <xf numFmtId="0" fontId="69" fillId="77" borderId="10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</cellXfs>
  <cellStyles count="805">
    <cellStyle name="_x0005__x001c_" xfId="45" xr:uid="{00000000-0005-0000-0000-000000000000}"/>
    <cellStyle name=" 10" xfId="46" xr:uid="{00000000-0005-0000-0000-000001000000}"/>
    <cellStyle name="_x0005__x001c_ 10" xfId="47" xr:uid="{00000000-0005-0000-0000-000002000000}"/>
    <cellStyle name=" 10 10" xfId="379" xr:uid="{00000000-0005-0000-0000-000003000000}"/>
    <cellStyle name=" 10 11" xfId="422" xr:uid="{00000000-0005-0000-0000-000004000000}"/>
    <cellStyle name=" 10 12" xfId="477" xr:uid="{00000000-0005-0000-0000-000005000000}"/>
    <cellStyle name=" 10 13" xfId="526" xr:uid="{00000000-0005-0000-0000-000006000000}"/>
    <cellStyle name=" 10 2" xfId="64" xr:uid="{00000000-0005-0000-0000-000007000000}"/>
    <cellStyle name=" 10 3" xfId="124" xr:uid="{00000000-0005-0000-0000-000008000000}"/>
    <cellStyle name=" 10 4" xfId="145" xr:uid="{00000000-0005-0000-0000-000009000000}"/>
    <cellStyle name=" 10 5" xfId="130" xr:uid="{00000000-0005-0000-0000-00000A000000}"/>
    <cellStyle name=" 10 6" xfId="165" xr:uid="{00000000-0005-0000-0000-00000B000000}"/>
    <cellStyle name=" 10 7" xfId="169" xr:uid="{00000000-0005-0000-0000-00000C000000}"/>
    <cellStyle name=" 10 8" xfId="263" xr:uid="{00000000-0005-0000-0000-00000D000000}"/>
    <cellStyle name=" 10 9" xfId="306" xr:uid="{00000000-0005-0000-0000-00000E000000}"/>
    <cellStyle name="_x0005__x001c_ 102" xfId="579" xr:uid="{00000000-0005-0000-0000-00000F000000}"/>
    <cellStyle name="_x0005__x001c_ 103" xfId="581" xr:uid="{00000000-0005-0000-0000-000010000000}"/>
    <cellStyle name="_x0005__x001c_ 11" xfId="590" xr:uid="{00000000-0005-0000-0000-000011000000}"/>
    <cellStyle name="_x0005__x001c_ 13" xfId="601" xr:uid="{00000000-0005-0000-0000-000012000000}"/>
    <cellStyle name="_x0005__x001c_ 139" xfId="582" xr:uid="{00000000-0005-0000-0000-000013000000}"/>
    <cellStyle name="_x0005__x001c_ 14" xfId="575" xr:uid="{00000000-0005-0000-0000-000014000000}"/>
    <cellStyle name="_x0005__x001c_ 15" xfId="600" xr:uid="{00000000-0005-0000-0000-000015000000}"/>
    <cellStyle name="_x0005__x001c_ 16" xfId="632" xr:uid="{00000000-0005-0000-0000-000016000000}"/>
    <cellStyle name="_x0005__x001c_ 17" xfId="602" xr:uid="{00000000-0005-0000-0000-000017000000}"/>
    <cellStyle name=" 2" xfId="48" xr:uid="{00000000-0005-0000-0000-000018000000}"/>
    <cellStyle name="_x0005__x001c_ 2" xfId="49" xr:uid="{00000000-0005-0000-0000-000019000000}"/>
    <cellStyle name=" 2 10" xfId="381" xr:uid="{00000000-0005-0000-0000-00001A000000}"/>
    <cellStyle name=" 2 11" xfId="383" xr:uid="{00000000-0005-0000-0000-00001B000000}"/>
    <cellStyle name=" 2 12" xfId="478" xr:uid="{00000000-0005-0000-0000-00001C000000}"/>
    <cellStyle name=" 2 13" xfId="527" xr:uid="{00000000-0005-0000-0000-00001D000000}"/>
    <cellStyle name=" 2 2" xfId="65" xr:uid="{00000000-0005-0000-0000-00001E000000}"/>
    <cellStyle name=" 2 3" xfId="125" xr:uid="{00000000-0005-0000-0000-00001F000000}"/>
    <cellStyle name=" 2 4" xfId="144" xr:uid="{00000000-0005-0000-0000-000020000000}"/>
    <cellStyle name=" 2 5" xfId="131" xr:uid="{00000000-0005-0000-0000-000021000000}"/>
    <cellStyle name=" 2 6" xfId="167" xr:uid="{00000000-0005-0000-0000-000022000000}"/>
    <cellStyle name=" 2 7" xfId="166" xr:uid="{00000000-0005-0000-0000-000023000000}"/>
    <cellStyle name=" 2 8" xfId="265" xr:uid="{00000000-0005-0000-0000-000024000000}"/>
    <cellStyle name=" 2 9" xfId="267" xr:uid="{00000000-0005-0000-0000-000025000000}"/>
    <cellStyle name="_x0005__x001c_ 20" xfId="603" xr:uid="{00000000-0005-0000-0000-000026000000}"/>
    <cellStyle name="_x0005__x001c_ 22" xfId="604" xr:uid="{00000000-0005-0000-0000-000027000000}"/>
    <cellStyle name=" 3" xfId="50" xr:uid="{00000000-0005-0000-0000-000028000000}"/>
    <cellStyle name="_x0005__x001c_ 3" xfId="51" xr:uid="{00000000-0005-0000-0000-000029000000}"/>
    <cellStyle name=" 3 10" xfId="382" xr:uid="{00000000-0005-0000-0000-00002A000000}"/>
    <cellStyle name="_x0005__x001c_ 3 10" xfId="607" xr:uid="{00000000-0005-0000-0000-00002B000000}"/>
    <cellStyle name=" 3 11" xfId="380" xr:uid="{00000000-0005-0000-0000-00002C000000}"/>
    <cellStyle name="_x0005__x001c_ 3 11" xfId="606" xr:uid="{00000000-0005-0000-0000-00002D000000}"/>
    <cellStyle name=" 3 12" xfId="479" xr:uid="{00000000-0005-0000-0000-00002E000000}"/>
    <cellStyle name="_x0005__x001c_ 3 12" xfId="599" xr:uid="{00000000-0005-0000-0000-00002F000000}"/>
    <cellStyle name=" 3 13" xfId="528" xr:uid="{00000000-0005-0000-0000-000030000000}"/>
    <cellStyle name="_x0005__x001c_ 3 16" xfId="613" xr:uid="{00000000-0005-0000-0000-000031000000}"/>
    <cellStyle name=" 3 2" xfId="66" xr:uid="{00000000-0005-0000-0000-000032000000}"/>
    <cellStyle name="_x0005__x001c_ 3 2" xfId="159" xr:uid="{00000000-0005-0000-0000-000033000000}"/>
    <cellStyle name=" 3 3" xfId="126" xr:uid="{00000000-0005-0000-0000-000034000000}"/>
    <cellStyle name="_x0005__x001c_ 3 3" xfId="160" xr:uid="{00000000-0005-0000-0000-000035000000}"/>
    <cellStyle name="_x0005__x001c_ 3 31" xfId="614" xr:uid="{00000000-0005-0000-0000-000036000000}"/>
    <cellStyle name="_x0005__x001c_ 3 34" xfId="615" xr:uid="{00000000-0005-0000-0000-000037000000}"/>
    <cellStyle name="_x0005__x001c_ 3 35" xfId="617" xr:uid="{00000000-0005-0000-0000-000038000000}"/>
    <cellStyle name="_x0005__x001c_ 3 37" xfId="616" xr:uid="{00000000-0005-0000-0000-000039000000}"/>
    <cellStyle name="_x0005__x001c_ 3 38" xfId="608" xr:uid="{00000000-0005-0000-0000-00003A000000}"/>
    <cellStyle name="_x0005__x001c_ 3 39" xfId="609" xr:uid="{00000000-0005-0000-0000-00003B000000}"/>
    <cellStyle name=" 3 4" xfId="143" xr:uid="{00000000-0005-0000-0000-00003C000000}"/>
    <cellStyle name="_x0005__x001c_ 3 4" xfId="161" xr:uid="{00000000-0005-0000-0000-00003D000000}"/>
    <cellStyle name=" 3 5" xfId="132" xr:uid="{00000000-0005-0000-0000-00003E000000}"/>
    <cellStyle name="_x0005__x001c_ 3 5" xfId="163" xr:uid="{00000000-0005-0000-0000-00003F000000}"/>
    <cellStyle name="_x0005__x001c_ 3 59" xfId="618" xr:uid="{00000000-0005-0000-0000-000040000000}"/>
    <cellStyle name=" 3 6" xfId="168" xr:uid="{00000000-0005-0000-0000-000041000000}"/>
    <cellStyle name="_x0005__x001c_ 3 6" xfId="363" xr:uid="{00000000-0005-0000-0000-000042000000}"/>
    <cellStyle name="_x0005__x001c_ 3 65" xfId="612" xr:uid="{00000000-0005-0000-0000-000043000000}"/>
    <cellStyle name=" 3 7" xfId="216" xr:uid="{00000000-0005-0000-0000-000044000000}"/>
    <cellStyle name="_x0005__x001c_ 3 7" xfId="367" xr:uid="{00000000-0005-0000-0000-000045000000}"/>
    <cellStyle name="_x0005__x001c_ 3 75" xfId="611" xr:uid="{00000000-0005-0000-0000-000046000000}"/>
    <cellStyle name="_x0005__x001c_ 3 77" xfId="610" xr:uid="{00000000-0005-0000-0000-000047000000}"/>
    <cellStyle name=" 3 8" xfId="266" xr:uid="{00000000-0005-0000-0000-000048000000}"/>
    <cellStyle name="_x0005__x001c_ 3 8" xfId="366" xr:uid="{00000000-0005-0000-0000-000049000000}"/>
    <cellStyle name=" 3 9" xfId="264" xr:uid="{00000000-0005-0000-0000-00004A000000}"/>
    <cellStyle name="_x0005__x001c_ 3 9" xfId="368" xr:uid="{00000000-0005-0000-0000-00004B000000}"/>
    <cellStyle name="_x0005__x001c_ 3_УРБ-1 01.05.15 (банкрот)" xfId="640" xr:uid="{00000000-0005-0000-0000-00004C000000}"/>
    <cellStyle name="_x0005__x001c_ 31" xfId="605" xr:uid="{00000000-0005-0000-0000-00004D000000}"/>
    <cellStyle name="_x0005__x001c_ 4" xfId="362" xr:uid="{00000000-0005-0000-0000-00004E000000}"/>
    <cellStyle name="_x0005__x001c_ 5" xfId="365" xr:uid="{00000000-0005-0000-0000-00004F000000}"/>
    <cellStyle name="_x0005__x001c_ 6" xfId="364" xr:uid="{00000000-0005-0000-0000-000050000000}"/>
    <cellStyle name="_x0005__x001c_ 7" xfId="370" xr:uid="{00000000-0005-0000-0000-000051000000}"/>
    <cellStyle name="_x0005__x001c_ 8" xfId="597" xr:uid="{00000000-0005-0000-0000-000052000000}"/>
    <cellStyle name="???????????&quot;??09.xls?ёк???Ё&lt;?????ш)??м'???????????????????????????????????????" xfId="52" xr:uid="{00000000-0005-0000-0000-000053000000}"/>
    <cellStyle name="???????????&quot;??09.xls?ёк???Ё&lt;?????ш)??м'??????????????????????????????????????? 10" xfId="384" xr:uid="{00000000-0005-0000-0000-000054000000}"/>
    <cellStyle name="???????????&quot;??09.xls?ёк???Ё&lt;?????ш)??м'??????????????????????????????????????? 11" xfId="431" xr:uid="{00000000-0005-0000-0000-000055000000}"/>
    <cellStyle name="???????????&quot;??09.xls?ёк???Ё&lt;?????ш)??м'??????????????????????????????????????? 12" xfId="480" xr:uid="{00000000-0005-0000-0000-000056000000}"/>
    <cellStyle name="???????????&quot;??09.xls?ёк???Ё&lt;?????ш)??м'??????????????????????????????????????? 13" xfId="529" xr:uid="{00000000-0005-0000-0000-000057000000}"/>
    <cellStyle name="???????????&quot;??09.xls?ёк???Ё&lt;?????ш)??м'??????????????????????????????????????? 2" xfId="67" xr:uid="{00000000-0005-0000-0000-000058000000}"/>
    <cellStyle name="???????????&quot;??09.xls?ёк???Ё&lt;?????ш)??м'??????????????????????????????????????? 3" xfId="127" xr:uid="{00000000-0005-0000-0000-000059000000}"/>
    <cellStyle name="???????????&quot;??09.xls?ёк???Ё&lt;?????ш)??м'??????????????????????????????????????? 4" xfId="142" xr:uid="{00000000-0005-0000-0000-00005A000000}"/>
    <cellStyle name="???????????&quot;??09.xls?ёк???Ё&lt;?????ш)??м'??????????????????????????????????????? 5" xfId="133" xr:uid="{00000000-0005-0000-0000-00005B000000}"/>
    <cellStyle name="???????????&quot;??09.xls?ёк???Ё&lt;?????ш)??м'??????????????????????????????????????? 6" xfId="170" xr:uid="{00000000-0005-0000-0000-00005C000000}"/>
    <cellStyle name="???????????&quot;??09.xls?ёк???Ё&lt;?????ш)??м'??????????????????????????????????????? 7" xfId="217" xr:uid="{00000000-0005-0000-0000-00005D000000}"/>
    <cellStyle name="???????????&quot;??09.xls?ёк???Ё&lt;?????ш)??м'??????????????????????????????????????? 8" xfId="268" xr:uid="{00000000-0005-0000-0000-00005E000000}"/>
    <cellStyle name="???????????&quot;??09.xls?ёк???Ё&lt;?????ш)??м'??????????????????????????????????????? 9" xfId="315" xr:uid="{00000000-0005-0000-0000-00005F000000}"/>
    <cellStyle name="_5__1c_" xfId="53" xr:uid="{00000000-0005-0000-0000-000060000000}"/>
    <cellStyle name="_5__1c_ 10" xfId="316" xr:uid="{00000000-0005-0000-0000-000061000000}"/>
    <cellStyle name="_5__1c_ 11" xfId="385" xr:uid="{00000000-0005-0000-0000-000062000000}"/>
    <cellStyle name="_5__1c_ 12" xfId="432" xr:uid="{00000000-0005-0000-0000-000063000000}"/>
    <cellStyle name="_5__1c_ 13" xfId="481" xr:uid="{00000000-0005-0000-0000-000064000000}"/>
    <cellStyle name="_5__1c_ 14" xfId="530" xr:uid="{00000000-0005-0000-0000-000065000000}"/>
    <cellStyle name="_5__1c_ 2" xfId="68" xr:uid="{00000000-0005-0000-0000-000066000000}"/>
    <cellStyle name="_5__1c_ 27" xfId="578" xr:uid="{00000000-0005-0000-0000-000067000000}"/>
    <cellStyle name="_5__1c_ 3" xfId="128" xr:uid="{00000000-0005-0000-0000-000068000000}"/>
    <cellStyle name="_5__1c_ 4" xfId="138" xr:uid="{00000000-0005-0000-0000-000069000000}"/>
    <cellStyle name="_5__1c_ 5" xfId="134" xr:uid="{00000000-0005-0000-0000-00006A000000}"/>
    <cellStyle name="_5__1c_ 6" xfId="154" xr:uid="{00000000-0005-0000-0000-00006B000000}"/>
    <cellStyle name="_5__1c_ 7" xfId="171" xr:uid="{00000000-0005-0000-0000-00006C000000}"/>
    <cellStyle name="_5__1c_ 8" xfId="218" xr:uid="{00000000-0005-0000-0000-00006D000000}"/>
    <cellStyle name="_5__1c_ 9" xfId="269" xr:uid="{00000000-0005-0000-0000-00006E000000}"/>
    <cellStyle name="_6-01,6-02 на 01.03.13" xfId="69" xr:uid="{00000000-0005-0000-0000-00006F000000}"/>
    <cellStyle name="_x0005__x001c__6-01,6-02 на 01.03.13" xfId="54" xr:uid="{00000000-0005-0000-0000-000070000000}"/>
    <cellStyle name="20% — акцент1" xfId="18" builtinId="30" customBuiltin="1"/>
    <cellStyle name="20% - Акцент1 2" xfId="70" xr:uid="{00000000-0005-0000-0000-000072000000}"/>
    <cellStyle name="20% - Акцент1 2 2" xfId="172" xr:uid="{00000000-0005-0000-0000-000073000000}"/>
    <cellStyle name="20% - Акцент1 2 3" xfId="219" xr:uid="{00000000-0005-0000-0000-000074000000}"/>
    <cellStyle name="20% - Акцент1 2 4" xfId="270" xr:uid="{00000000-0005-0000-0000-000075000000}"/>
    <cellStyle name="20% - Акцент1 2 5" xfId="317" xr:uid="{00000000-0005-0000-0000-000076000000}"/>
    <cellStyle name="20% - Акцент1 2 6" xfId="386" xr:uid="{00000000-0005-0000-0000-000077000000}"/>
    <cellStyle name="20% - Акцент1 2 7" xfId="433" xr:uid="{00000000-0005-0000-0000-000078000000}"/>
    <cellStyle name="20% - Акцент1 2 8" xfId="482" xr:uid="{00000000-0005-0000-0000-000079000000}"/>
    <cellStyle name="20% - Акцент1 2 9" xfId="531" xr:uid="{00000000-0005-0000-0000-00007A000000}"/>
    <cellStyle name="20% — акцент2" xfId="22" builtinId="34" customBuiltin="1"/>
    <cellStyle name="20% - Акцент2 2" xfId="71" xr:uid="{00000000-0005-0000-0000-00007C000000}"/>
    <cellStyle name="20% - Акцент2 2 2" xfId="173" xr:uid="{00000000-0005-0000-0000-00007D000000}"/>
    <cellStyle name="20% - Акцент2 2 3" xfId="220" xr:uid="{00000000-0005-0000-0000-00007E000000}"/>
    <cellStyle name="20% - Акцент2 2 4" xfId="271" xr:uid="{00000000-0005-0000-0000-00007F000000}"/>
    <cellStyle name="20% - Акцент2 2 5" xfId="318" xr:uid="{00000000-0005-0000-0000-000080000000}"/>
    <cellStyle name="20% - Акцент2 2 6" xfId="387" xr:uid="{00000000-0005-0000-0000-000081000000}"/>
    <cellStyle name="20% - Акцент2 2 7" xfId="434" xr:uid="{00000000-0005-0000-0000-000082000000}"/>
    <cellStyle name="20% - Акцент2 2 8" xfId="483" xr:uid="{00000000-0005-0000-0000-000083000000}"/>
    <cellStyle name="20% - Акцент2 2 9" xfId="532" xr:uid="{00000000-0005-0000-0000-000084000000}"/>
    <cellStyle name="20% — акцент3" xfId="26" builtinId="38" customBuiltin="1"/>
    <cellStyle name="20% - Акцент3 2" xfId="72" xr:uid="{00000000-0005-0000-0000-000086000000}"/>
    <cellStyle name="20% - Акцент3 2 2" xfId="174" xr:uid="{00000000-0005-0000-0000-000087000000}"/>
    <cellStyle name="20% - Акцент3 2 3" xfId="221" xr:uid="{00000000-0005-0000-0000-000088000000}"/>
    <cellStyle name="20% - Акцент3 2 4" xfId="272" xr:uid="{00000000-0005-0000-0000-000089000000}"/>
    <cellStyle name="20% - Акцент3 2 5" xfId="319" xr:uid="{00000000-0005-0000-0000-00008A000000}"/>
    <cellStyle name="20% - Акцент3 2 6" xfId="388" xr:uid="{00000000-0005-0000-0000-00008B000000}"/>
    <cellStyle name="20% - Акцент3 2 7" xfId="435" xr:uid="{00000000-0005-0000-0000-00008C000000}"/>
    <cellStyle name="20% - Акцент3 2 8" xfId="484" xr:uid="{00000000-0005-0000-0000-00008D000000}"/>
    <cellStyle name="20% - Акцент3 2 9" xfId="533" xr:uid="{00000000-0005-0000-0000-00008E000000}"/>
    <cellStyle name="20% — акцент4" xfId="30" builtinId="42" customBuiltin="1"/>
    <cellStyle name="20% - Акцент4 2" xfId="73" xr:uid="{00000000-0005-0000-0000-000090000000}"/>
    <cellStyle name="20% - Акцент4 2 2" xfId="175" xr:uid="{00000000-0005-0000-0000-000091000000}"/>
    <cellStyle name="20% - Акцент4 2 3" xfId="222" xr:uid="{00000000-0005-0000-0000-000092000000}"/>
    <cellStyle name="20% - Акцент4 2 4" xfId="273" xr:uid="{00000000-0005-0000-0000-000093000000}"/>
    <cellStyle name="20% - Акцент4 2 5" xfId="320" xr:uid="{00000000-0005-0000-0000-000094000000}"/>
    <cellStyle name="20% - Акцент4 2 6" xfId="389" xr:uid="{00000000-0005-0000-0000-000095000000}"/>
    <cellStyle name="20% - Акцент4 2 7" xfId="436" xr:uid="{00000000-0005-0000-0000-000096000000}"/>
    <cellStyle name="20% - Акцент4 2 8" xfId="485" xr:uid="{00000000-0005-0000-0000-000097000000}"/>
    <cellStyle name="20% - Акцент4 2 9" xfId="534" xr:uid="{00000000-0005-0000-0000-000098000000}"/>
    <cellStyle name="20% — акцент5" xfId="34" builtinId="46" customBuiltin="1"/>
    <cellStyle name="20% - Акцент5 2" xfId="74" xr:uid="{00000000-0005-0000-0000-00009A000000}"/>
    <cellStyle name="20% - Акцент5 2 2" xfId="176" xr:uid="{00000000-0005-0000-0000-00009B000000}"/>
    <cellStyle name="20% - Акцент5 2 3" xfId="223" xr:uid="{00000000-0005-0000-0000-00009C000000}"/>
    <cellStyle name="20% - Акцент5 2 4" xfId="274" xr:uid="{00000000-0005-0000-0000-00009D000000}"/>
    <cellStyle name="20% - Акцент5 2 5" xfId="321" xr:uid="{00000000-0005-0000-0000-00009E000000}"/>
    <cellStyle name="20% - Акцент5 2 6" xfId="390" xr:uid="{00000000-0005-0000-0000-00009F000000}"/>
    <cellStyle name="20% - Акцент5 2 7" xfId="437" xr:uid="{00000000-0005-0000-0000-0000A0000000}"/>
    <cellStyle name="20% - Акцент5 2 8" xfId="486" xr:uid="{00000000-0005-0000-0000-0000A1000000}"/>
    <cellStyle name="20% - Акцент5 2 9" xfId="535" xr:uid="{00000000-0005-0000-0000-0000A2000000}"/>
    <cellStyle name="20% — акцент6" xfId="38" builtinId="50" customBuiltin="1"/>
    <cellStyle name="20% - Акцент6 2" xfId="75" xr:uid="{00000000-0005-0000-0000-0000A4000000}"/>
    <cellStyle name="20% - Акцент6 2 2" xfId="177" xr:uid="{00000000-0005-0000-0000-0000A5000000}"/>
    <cellStyle name="20% - Акцент6 2 3" xfId="224" xr:uid="{00000000-0005-0000-0000-0000A6000000}"/>
    <cellStyle name="20% - Акцент6 2 4" xfId="275" xr:uid="{00000000-0005-0000-0000-0000A7000000}"/>
    <cellStyle name="20% - Акцент6 2 5" xfId="322" xr:uid="{00000000-0005-0000-0000-0000A8000000}"/>
    <cellStyle name="20% - Акцент6 2 6" xfId="391" xr:uid="{00000000-0005-0000-0000-0000A9000000}"/>
    <cellStyle name="20% - Акцент6 2 7" xfId="438" xr:uid="{00000000-0005-0000-0000-0000AA000000}"/>
    <cellStyle name="20% - Акцент6 2 8" xfId="487" xr:uid="{00000000-0005-0000-0000-0000AB000000}"/>
    <cellStyle name="20% - Акцент6 2 9" xfId="536" xr:uid="{00000000-0005-0000-0000-0000AC000000}"/>
    <cellStyle name="40% — акцент1" xfId="19" builtinId="31" customBuiltin="1"/>
    <cellStyle name="40% - Акцент1 2" xfId="76" xr:uid="{00000000-0005-0000-0000-0000AE000000}"/>
    <cellStyle name="40% - Акцент1 2 2" xfId="178" xr:uid="{00000000-0005-0000-0000-0000AF000000}"/>
    <cellStyle name="40% - Акцент1 2 3" xfId="225" xr:uid="{00000000-0005-0000-0000-0000B0000000}"/>
    <cellStyle name="40% - Акцент1 2 4" xfId="276" xr:uid="{00000000-0005-0000-0000-0000B1000000}"/>
    <cellStyle name="40% - Акцент1 2 5" xfId="323" xr:uid="{00000000-0005-0000-0000-0000B2000000}"/>
    <cellStyle name="40% - Акцент1 2 6" xfId="392" xr:uid="{00000000-0005-0000-0000-0000B3000000}"/>
    <cellStyle name="40% - Акцент1 2 7" xfId="439" xr:uid="{00000000-0005-0000-0000-0000B4000000}"/>
    <cellStyle name="40% - Акцент1 2 8" xfId="488" xr:uid="{00000000-0005-0000-0000-0000B5000000}"/>
    <cellStyle name="40% - Акцент1 2 9" xfId="537" xr:uid="{00000000-0005-0000-0000-0000B6000000}"/>
    <cellStyle name="40% — акцент2" xfId="23" builtinId="35" customBuiltin="1"/>
    <cellStyle name="40% - Акцент2 2" xfId="77" xr:uid="{00000000-0005-0000-0000-0000B8000000}"/>
    <cellStyle name="40% - Акцент2 2 2" xfId="179" xr:uid="{00000000-0005-0000-0000-0000B9000000}"/>
    <cellStyle name="40% - Акцент2 2 3" xfId="226" xr:uid="{00000000-0005-0000-0000-0000BA000000}"/>
    <cellStyle name="40% - Акцент2 2 4" xfId="277" xr:uid="{00000000-0005-0000-0000-0000BB000000}"/>
    <cellStyle name="40% - Акцент2 2 5" xfId="324" xr:uid="{00000000-0005-0000-0000-0000BC000000}"/>
    <cellStyle name="40% - Акцент2 2 6" xfId="393" xr:uid="{00000000-0005-0000-0000-0000BD000000}"/>
    <cellStyle name="40% - Акцент2 2 7" xfId="440" xr:uid="{00000000-0005-0000-0000-0000BE000000}"/>
    <cellStyle name="40% - Акцент2 2 8" xfId="489" xr:uid="{00000000-0005-0000-0000-0000BF000000}"/>
    <cellStyle name="40% - Акцент2 2 9" xfId="538" xr:uid="{00000000-0005-0000-0000-0000C0000000}"/>
    <cellStyle name="40% — акцент3" xfId="27" builtinId="39" customBuiltin="1"/>
    <cellStyle name="40% - Акцент3 2" xfId="78" xr:uid="{00000000-0005-0000-0000-0000C2000000}"/>
    <cellStyle name="40% - Акцент3 2 2" xfId="180" xr:uid="{00000000-0005-0000-0000-0000C3000000}"/>
    <cellStyle name="40% - Акцент3 2 3" xfId="227" xr:uid="{00000000-0005-0000-0000-0000C4000000}"/>
    <cellStyle name="40% - Акцент3 2 4" xfId="278" xr:uid="{00000000-0005-0000-0000-0000C5000000}"/>
    <cellStyle name="40% - Акцент3 2 5" xfId="325" xr:uid="{00000000-0005-0000-0000-0000C6000000}"/>
    <cellStyle name="40% - Акцент3 2 6" xfId="394" xr:uid="{00000000-0005-0000-0000-0000C7000000}"/>
    <cellStyle name="40% - Акцент3 2 7" xfId="441" xr:uid="{00000000-0005-0000-0000-0000C8000000}"/>
    <cellStyle name="40% - Акцент3 2 8" xfId="490" xr:uid="{00000000-0005-0000-0000-0000C9000000}"/>
    <cellStyle name="40% - Акцент3 2 9" xfId="539" xr:uid="{00000000-0005-0000-0000-0000CA000000}"/>
    <cellStyle name="40% — акцент4" xfId="31" builtinId="43" customBuiltin="1"/>
    <cellStyle name="40% - Акцент4 2" xfId="79" xr:uid="{00000000-0005-0000-0000-0000CC000000}"/>
    <cellStyle name="40% - Акцент4 2 2" xfId="181" xr:uid="{00000000-0005-0000-0000-0000CD000000}"/>
    <cellStyle name="40% - Акцент4 2 3" xfId="228" xr:uid="{00000000-0005-0000-0000-0000CE000000}"/>
    <cellStyle name="40% - Акцент4 2 4" xfId="279" xr:uid="{00000000-0005-0000-0000-0000CF000000}"/>
    <cellStyle name="40% - Акцент4 2 5" xfId="326" xr:uid="{00000000-0005-0000-0000-0000D0000000}"/>
    <cellStyle name="40% - Акцент4 2 6" xfId="395" xr:uid="{00000000-0005-0000-0000-0000D1000000}"/>
    <cellStyle name="40% - Акцент4 2 7" xfId="442" xr:uid="{00000000-0005-0000-0000-0000D2000000}"/>
    <cellStyle name="40% - Акцент4 2 8" xfId="491" xr:uid="{00000000-0005-0000-0000-0000D3000000}"/>
    <cellStyle name="40% - Акцент4 2 9" xfId="540" xr:uid="{00000000-0005-0000-0000-0000D4000000}"/>
    <cellStyle name="40% — акцент5" xfId="35" builtinId="47" customBuiltin="1"/>
    <cellStyle name="40% - Акцент5 2" xfId="80" xr:uid="{00000000-0005-0000-0000-0000D6000000}"/>
    <cellStyle name="40% - Акцент5 2 2" xfId="182" xr:uid="{00000000-0005-0000-0000-0000D7000000}"/>
    <cellStyle name="40% - Акцент5 2 3" xfId="229" xr:uid="{00000000-0005-0000-0000-0000D8000000}"/>
    <cellStyle name="40% - Акцент5 2 4" xfId="280" xr:uid="{00000000-0005-0000-0000-0000D9000000}"/>
    <cellStyle name="40% - Акцент5 2 5" xfId="327" xr:uid="{00000000-0005-0000-0000-0000DA000000}"/>
    <cellStyle name="40% - Акцент5 2 6" xfId="396" xr:uid="{00000000-0005-0000-0000-0000DB000000}"/>
    <cellStyle name="40% - Акцент5 2 7" xfId="443" xr:uid="{00000000-0005-0000-0000-0000DC000000}"/>
    <cellStyle name="40% - Акцент5 2 8" xfId="492" xr:uid="{00000000-0005-0000-0000-0000DD000000}"/>
    <cellStyle name="40% - Акцент5 2 9" xfId="541" xr:uid="{00000000-0005-0000-0000-0000DE000000}"/>
    <cellStyle name="40% — акцент6" xfId="39" builtinId="51" customBuiltin="1"/>
    <cellStyle name="40% - Акцент6 2" xfId="81" xr:uid="{00000000-0005-0000-0000-0000E0000000}"/>
    <cellStyle name="40% - Акцент6 2 2" xfId="183" xr:uid="{00000000-0005-0000-0000-0000E1000000}"/>
    <cellStyle name="40% - Акцент6 2 3" xfId="230" xr:uid="{00000000-0005-0000-0000-0000E2000000}"/>
    <cellStyle name="40% - Акцент6 2 4" xfId="281" xr:uid="{00000000-0005-0000-0000-0000E3000000}"/>
    <cellStyle name="40% - Акцент6 2 5" xfId="328" xr:uid="{00000000-0005-0000-0000-0000E4000000}"/>
    <cellStyle name="40% - Акцент6 2 6" xfId="397" xr:uid="{00000000-0005-0000-0000-0000E5000000}"/>
    <cellStyle name="40% - Акцент6 2 7" xfId="444" xr:uid="{00000000-0005-0000-0000-0000E6000000}"/>
    <cellStyle name="40% - Акцент6 2 8" xfId="493" xr:uid="{00000000-0005-0000-0000-0000E7000000}"/>
    <cellStyle name="40% - Акцент6 2 9" xfId="542" xr:uid="{00000000-0005-0000-0000-0000E8000000}"/>
    <cellStyle name="60% — акцент1" xfId="20" builtinId="32" customBuiltin="1"/>
    <cellStyle name="60% - Акцент1 2" xfId="82" xr:uid="{00000000-0005-0000-0000-0000EA000000}"/>
    <cellStyle name="60% - Акцент1 2 2" xfId="184" xr:uid="{00000000-0005-0000-0000-0000EB000000}"/>
    <cellStyle name="60% - Акцент1 2 3" xfId="231" xr:uid="{00000000-0005-0000-0000-0000EC000000}"/>
    <cellStyle name="60% - Акцент1 2 4" xfId="282" xr:uid="{00000000-0005-0000-0000-0000ED000000}"/>
    <cellStyle name="60% - Акцент1 2 5" xfId="329" xr:uid="{00000000-0005-0000-0000-0000EE000000}"/>
    <cellStyle name="60% - Акцент1 2 6" xfId="398" xr:uid="{00000000-0005-0000-0000-0000EF000000}"/>
    <cellStyle name="60% - Акцент1 2 7" xfId="445" xr:uid="{00000000-0005-0000-0000-0000F0000000}"/>
    <cellStyle name="60% - Акцент1 2 8" xfId="494" xr:uid="{00000000-0005-0000-0000-0000F1000000}"/>
    <cellStyle name="60% - Акцент1 2 9" xfId="543" xr:uid="{00000000-0005-0000-0000-0000F2000000}"/>
    <cellStyle name="60% — акцент2" xfId="24" builtinId="36" customBuiltin="1"/>
    <cellStyle name="60% - Акцент2 2" xfId="83" xr:uid="{00000000-0005-0000-0000-0000F4000000}"/>
    <cellStyle name="60% - Акцент2 2 2" xfId="185" xr:uid="{00000000-0005-0000-0000-0000F5000000}"/>
    <cellStyle name="60% - Акцент2 2 3" xfId="232" xr:uid="{00000000-0005-0000-0000-0000F6000000}"/>
    <cellStyle name="60% - Акцент2 2 4" xfId="283" xr:uid="{00000000-0005-0000-0000-0000F7000000}"/>
    <cellStyle name="60% - Акцент2 2 5" xfId="330" xr:uid="{00000000-0005-0000-0000-0000F8000000}"/>
    <cellStyle name="60% - Акцент2 2 6" xfId="399" xr:uid="{00000000-0005-0000-0000-0000F9000000}"/>
    <cellStyle name="60% - Акцент2 2 7" xfId="446" xr:uid="{00000000-0005-0000-0000-0000FA000000}"/>
    <cellStyle name="60% - Акцент2 2 8" xfId="495" xr:uid="{00000000-0005-0000-0000-0000FB000000}"/>
    <cellStyle name="60% - Акцент2 2 9" xfId="544" xr:uid="{00000000-0005-0000-0000-0000FC000000}"/>
    <cellStyle name="60% — акцент3" xfId="28" builtinId="40" customBuiltin="1"/>
    <cellStyle name="60% - Акцент3 2" xfId="84" xr:uid="{00000000-0005-0000-0000-0000FE000000}"/>
    <cellStyle name="60% - Акцент3 2 2" xfId="186" xr:uid="{00000000-0005-0000-0000-0000FF000000}"/>
    <cellStyle name="60% - Акцент3 2 3" xfId="233" xr:uid="{00000000-0005-0000-0000-000000010000}"/>
    <cellStyle name="60% - Акцент3 2 4" xfId="284" xr:uid="{00000000-0005-0000-0000-000001010000}"/>
    <cellStyle name="60% - Акцент3 2 5" xfId="331" xr:uid="{00000000-0005-0000-0000-000002010000}"/>
    <cellStyle name="60% - Акцент3 2 6" xfId="400" xr:uid="{00000000-0005-0000-0000-000003010000}"/>
    <cellStyle name="60% - Акцент3 2 7" xfId="447" xr:uid="{00000000-0005-0000-0000-000004010000}"/>
    <cellStyle name="60% - Акцент3 2 8" xfId="496" xr:uid="{00000000-0005-0000-0000-000005010000}"/>
    <cellStyle name="60% - Акцент3 2 9" xfId="545" xr:uid="{00000000-0005-0000-0000-000006010000}"/>
    <cellStyle name="60% — акцент4" xfId="32" builtinId="44" customBuiltin="1"/>
    <cellStyle name="60% - Акцент4 2" xfId="85" xr:uid="{00000000-0005-0000-0000-000008010000}"/>
    <cellStyle name="60% - Акцент4 2 2" xfId="187" xr:uid="{00000000-0005-0000-0000-000009010000}"/>
    <cellStyle name="60% - Акцент4 2 3" xfId="234" xr:uid="{00000000-0005-0000-0000-00000A010000}"/>
    <cellStyle name="60% - Акцент4 2 4" xfId="285" xr:uid="{00000000-0005-0000-0000-00000B010000}"/>
    <cellStyle name="60% - Акцент4 2 5" xfId="332" xr:uid="{00000000-0005-0000-0000-00000C010000}"/>
    <cellStyle name="60% - Акцент4 2 6" xfId="401" xr:uid="{00000000-0005-0000-0000-00000D010000}"/>
    <cellStyle name="60% - Акцент4 2 7" xfId="448" xr:uid="{00000000-0005-0000-0000-00000E010000}"/>
    <cellStyle name="60% - Акцент4 2 8" xfId="497" xr:uid="{00000000-0005-0000-0000-00000F010000}"/>
    <cellStyle name="60% - Акцент4 2 9" xfId="546" xr:uid="{00000000-0005-0000-0000-000010010000}"/>
    <cellStyle name="60% — акцент5" xfId="36" builtinId="48" customBuiltin="1"/>
    <cellStyle name="60% - Акцент5 2" xfId="86" xr:uid="{00000000-0005-0000-0000-000012010000}"/>
    <cellStyle name="60% - Акцент5 2 2" xfId="188" xr:uid="{00000000-0005-0000-0000-000013010000}"/>
    <cellStyle name="60% - Акцент5 2 3" xfId="235" xr:uid="{00000000-0005-0000-0000-000014010000}"/>
    <cellStyle name="60% - Акцент5 2 4" xfId="286" xr:uid="{00000000-0005-0000-0000-000015010000}"/>
    <cellStyle name="60% - Акцент5 2 5" xfId="333" xr:uid="{00000000-0005-0000-0000-000016010000}"/>
    <cellStyle name="60% - Акцент5 2 6" xfId="402" xr:uid="{00000000-0005-0000-0000-000017010000}"/>
    <cellStyle name="60% - Акцент5 2 7" xfId="449" xr:uid="{00000000-0005-0000-0000-000018010000}"/>
    <cellStyle name="60% - Акцент5 2 8" xfId="498" xr:uid="{00000000-0005-0000-0000-000019010000}"/>
    <cellStyle name="60% - Акцент5 2 9" xfId="547" xr:uid="{00000000-0005-0000-0000-00001A010000}"/>
    <cellStyle name="60% — акцент6" xfId="40" builtinId="52" customBuiltin="1"/>
    <cellStyle name="60% - Акцент6 2" xfId="87" xr:uid="{00000000-0005-0000-0000-00001C010000}"/>
    <cellStyle name="60% - Акцент6 2 2" xfId="189" xr:uid="{00000000-0005-0000-0000-00001D010000}"/>
    <cellStyle name="60% - Акцент6 2 3" xfId="236" xr:uid="{00000000-0005-0000-0000-00001E010000}"/>
    <cellStyle name="60% - Акцент6 2 4" xfId="287" xr:uid="{00000000-0005-0000-0000-00001F010000}"/>
    <cellStyle name="60% - Акцент6 2 5" xfId="334" xr:uid="{00000000-0005-0000-0000-000020010000}"/>
    <cellStyle name="60% - Акцент6 2 6" xfId="403" xr:uid="{00000000-0005-0000-0000-000021010000}"/>
    <cellStyle name="60% - Акцент6 2 7" xfId="450" xr:uid="{00000000-0005-0000-0000-000022010000}"/>
    <cellStyle name="60% - Акцент6 2 8" xfId="499" xr:uid="{00000000-0005-0000-0000-000023010000}"/>
    <cellStyle name="60% - Акцент6 2 9" xfId="548" xr:uid="{00000000-0005-0000-0000-000024010000}"/>
    <cellStyle name="Excel Built-in  2" xfId="153" xr:uid="{00000000-0005-0000-0000-000025010000}"/>
    <cellStyle name="Excel Built-in  3" xfId="152" xr:uid="{00000000-0005-0000-0000-000026010000}"/>
    <cellStyle name="Excel Built-in _5__1c_" xfId="137" xr:uid="{00000000-0005-0000-0000-000027010000}"/>
    <cellStyle name="Excel Built-in Comma" xfId="88" xr:uid="{00000000-0005-0000-0000-000028010000}"/>
    <cellStyle name="Excel Built-in E" xfId="625" xr:uid="{00000000-0005-0000-0000-000029010000}"/>
    <cellStyle name="Excel Built-in Excel Built-in E" xfId="621" xr:uid="{00000000-0005-0000-0000-00002A010000}"/>
    <cellStyle name="Excel Built-in Excel Built-in Excel Built-in E" xfId="620" xr:uid="{00000000-0005-0000-0000-00002B010000}"/>
    <cellStyle name="Excel Built-in Excel Built-in Excel Built-in Excel Built-in E" xfId="629" xr:uid="{00000000-0005-0000-0000-00002C010000}"/>
    <cellStyle name="Excel Built-in Excel Built-in Excel Built-in Excel Built-in Excel Built-in E" xfId="623" xr:uid="{00000000-0005-0000-0000-00002D010000}"/>
    <cellStyle name="Excel Built-in Excel Built-in Excel Built-in Excel Built-in Excel Built-in Excel Built-in Excel Built-in Excel Built-in  2" xfId="624" xr:uid="{00000000-0005-0000-0000-00002E010000}"/>
    <cellStyle name="Excel Built-in Excel Built-in Excel Built-in Excel Built-in Excel Built-in Excel Built-in Excel Built-in Excel Built-in Excel Built-in  2" xfId="626" xr:uid="{00000000-0005-0000-0000-00002F010000}"/>
    <cellStyle name="Excel Built-in Excel Built-in Excel Built-in Excel Built-in Excel Built-in Excel Built-in Excel Built-in Excel Built-in Excel Built-in Excel Built-in Excel Built-in  2" xfId="628" xr:uid="{00000000-0005-0000-0000-000030010000}"/>
    <cellStyle name="Excel Built-in Excel Built-in Excel Built-in Excel Built-in Excel Built-in Excel Built-in Excel Built-in Excel Built-in Excel Built-in Excel Built-in Excel Built-in Excel Built-in  3" xfId="627" xr:uid="{00000000-0005-0000-0000-000031010000}"/>
    <cellStyle name="Excel Built-in Excel Built-in Excel Built-in Excel Built-in Excel Built-in Excel Built-in Excel Built-in Excel Built-in Excel Built-in Excel Built-in Excel Built-in Обычный_Лист1" xfId="631" xr:uid="{00000000-0005-0000-0000-000032010000}"/>
    <cellStyle name="Excel Built-in Excel Built-in Excel Built-in Excel Built-in Excel Built-in Excel Built-in Excel Built-in Excel Built-in Excel Built-in Обычный_Лист1" xfId="630" xr:uid="{00000000-0005-0000-0000-000033010000}"/>
    <cellStyle name="Excel Built-in Normal" xfId="598" xr:uid="{00000000-0005-0000-0000-000034010000}"/>
    <cellStyle name="Excel Built-in Normal 1" xfId="633" xr:uid="{00000000-0005-0000-0000-000035010000}"/>
    <cellStyle name="Excel Built-in Normal 2 2" xfId="664" xr:uid="{00000000-0005-0000-0000-000036010000}"/>
    <cellStyle name="Excel Built-in Normal 3 2" xfId="651" xr:uid="{00000000-0005-0000-0000-000037010000}"/>
    <cellStyle name="Excel Built-in TableStyleLight1" xfId="622" xr:uid="{00000000-0005-0000-0000-000038010000}"/>
    <cellStyle name="Excel Built-in Обычный 2" xfId="574" xr:uid="{00000000-0005-0000-0000-000039010000}"/>
    <cellStyle name="Excel Built-in Обычный_Алматинская обр на 01.01.04" xfId="135" xr:uid="{00000000-0005-0000-0000-00003A010000}"/>
    <cellStyle name="Excel Built-in Финансовый_Информация о предпр. наход в проц. ВН проект" xfId="136" xr:uid="{00000000-0005-0000-0000-00003B010000}"/>
    <cellStyle name="Heading" xfId="89" xr:uid="{00000000-0005-0000-0000-00003C010000}"/>
    <cellStyle name="Heading1" xfId="90" xr:uid="{00000000-0005-0000-0000-00003D010000}"/>
    <cellStyle name="Result" xfId="91" xr:uid="{00000000-0005-0000-0000-00003E010000}"/>
    <cellStyle name="Result2" xfId="92" xr:uid="{00000000-0005-0000-0000-00003F010000}"/>
    <cellStyle name="TableStyleLight1" xfId="577" xr:uid="{00000000-0005-0000-0000-000040010000}"/>
    <cellStyle name="TableStyleLight1 2" xfId="583" xr:uid="{00000000-0005-0000-0000-000041010000}"/>
    <cellStyle name="TableStyleLight1 3" xfId="584" xr:uid="{00000000-0005-0000-0000-000042010000}"/>
    <cellStyle name="TableStyleLight1 5" xfId="585" xr:uid="{00000000-0005-0000-0000-000043010000}"/>
    <cellStyle name="TableStyleLight1 6" xfId="587" xr:uid="{00000000-0005-0000-0000-000044010000}"/>
    <cellStyle name="TableStyleLight1 7" xfId="588" xr:uid="{00000000-0005-0000-0000-000045010000}"/>
    <cellStyle name="Акцент1" xfId="17" builtinId="29" customBuiltin="1"/>
    <cellStyle name="Акцент1 2" xfId="93" xr:uid="{00000000-0005-0000-0000-000047010000}"/>
    <cellStyle name="Акцент1 2 2" xfId="190" xr:uid="{00000000-0005-0000-0000-000048010000}"/>
    <cellStyle name="Акцент1 2 3" xfId="237" xr:uid="{00000000-0005-0000-0000-000049010000}"/>
    <cellStyle name="Акцент1 2 4" xfId="288" xr:uid="{00000000-0005-0000-0000-00004A010000}"/>
    <cellStyle name="Акцент1 2 5" xfId="335" xr:uid="{00000000-0005-0000-0000-00004B010000}"/>
    <cellStyle name="Акцент1 2 6" xfId="404" xr:uid="{00000000-0005-0000-0000-00004C010000}"/>
    <cellStyle name="Акцент1 2 7" xfId="451" xr:uid="{00000000-0005-0000-0000-00004D010000}"/>
    <cellStyle name="Акцент1 2 8" xfId="500" xr:uid="{00000000-0005-0000-0000-00004E010000}"/>
    <cellStyle name="Акцент1 2 9" xfId="549" xr:uid="{00000000-0005-0000-0000-00004F010000}"/>
    <cellStyle name="Акцент2" xfId="21" builtinId="33" customBuiltin="1"/>
    <cellStyle name="Акцент2 2" xfId="94" xr:uid="{00000000-0005-0000-0000-000051010000}"/>
    <cellStyle name="Акцент2 2 2" xfId="191" xr:uid="{00000000-0005-0000-0000-000052010000}"/>
    <cellStyle name="Акцент2 2 3" xfId="238" xr:uid="{00000000-0005-0000-0000-000053010000}"/>
    <cellStyle name="Акцент2 2 4" xfId="289" xr:uid="{00000000-0005-0000-0000-000054010000}"/>
    <cellStyle name="Акцент2 2 5" xfId="336" xr:uid="{00000000-0005-0000-0000-000055010000}"/>
    <cellStyle name="Акцент2 2 6" xfId="405" xr:uid="{00000000-0005-0000-0000-000056010000}"/>
    <cellStyle name="Акцент2 2 7" xfId="452" xr:uid="{00000000-0005-0000-0000-000057010000}"/>
    <cellStyle name="Акцент2 2 8" xfId="501" xr:uid="{00000000-0005-0000-0000-000058010000}"/>
    <cellStyle name="Акцент2 2 9" xfId="550" xr:uid="{00000000-0005-0000-0000-000059010000}"/>
    <cellStyle name="Акцент3" xfId="25" builtinId="37" customBuiltin="1"/>
    <cellStyle name="Акцент3 2" xfId="99" xr:uid="{00000000-0005-0000-0000-00005B010000}"/>
    <cellStyle name="Акцент3 2 2" xfId="192" xr:uid="{00000000-0005-0000-0000-00005C010000}"/>
    <cellStyle name="Акцент3 2 3" xfId="239" xr:uid="{00000000-0005-0000-0000-00005D010000}"/>
    <cellStyle name="Акцент3 2 4" xfId="290" xr:uid="{00000000-0005-0000-0000-00005E010000}"/>
    <cellStyle name="Акцент3 2 5" xfId="337" xr:uid="{00000000-0005-0000-0000-00005F010000}"/>
    <cellStyle name="Акцент3 2 6" xfId="406" xr:uid="{00000000-0005-0000-0000-000060010000}"/>
    <cellStyle name="Акцент3 2 7" xfId="453" xr:uid="{00000000-0005-0000-0000-000061010000}"/>
    <cellStyle name="Акцент3 2 8" xfId="502" xr:uid="{00000000-0005-0000-0000-000062010000}"/>
    <cellStyle name="Акцент3 2 9" xfId="551" xr:uid="{00000000-0005-0000-0000-000063010000}"/>
    <cellStyle name="Акцент4" xfId="29" builtinId="41" customBuiltin="1"/>
    <cellStyle name="Акцент4 2" xfId="100" xr:uid="{00000000-0005-0000-0000-000065010000}"/>
    <cellStyle name="Акцент4 2 2" xfId="193" xr:uid="{00000000-0005-0000-0000-000066010000}"/>
    <cellStyle name="Акцент4 2 3" xfId="240" xr:uid="{00000000-0005-0000-0000-000067010000}"/>
    <cellStyle name="Акцент4 2 4" xfId="291" xr:uid="{00000000-0005-0000-0000-000068010000}"/>
    <cellStyle name="Акцент4 2 5" xfId="338" xr:uid="{00000000-0005-0000-0000-000069010000}"/>
    <cellStyle name="Акцент4 2 6" xfId="407" xr:uid="{00000000-0005-0000-0000-00006A010000}"/>
    <cellStyle name="Акцент4 2 7" xfId="454" xr:uid="{00000000-0005-0000-0000-00006B010000}"/>
    <cellStyle name="Акцент4 2 8" xfId="503" xr:uid="{00000000-0005-0000-0000-00006C010000}"/>
    <cellStyle name="Акцент4 2 9" xfId="552" xr:uid="{00000000-0005-0000-0000-00006D010000}"/>
    <cellStyle name="Акцент5" xfId="33" builtinId="45" customBuiltin="1"/>
    <cellStyle name="Акцент5 2" xfId="101" xr:uid="{00000000-0005-0000-0000-00006F010000}"/>
    <cellStyle name="Акцент5 2 2" xfId="194" xr:uid="{00000000-0005-0000-0000-000070010000}"/>
    <cellStyle name="Акцент5 2 3" xfId="241" xr:uid="{00000000-0005-0000-0000-000071010000}"/>
    <cellStyle name="Акцент5 2 4" xfId="292" xr:uid="{00000000-0005-0000-0000-000072010000}"/>
    <cellStyle name="Акцент5 2 5" xfId="339" xr:uid="{00000000-0005-0000-0000-000073010000}"/>
    <cellStyle name="Акцент5 2 6" xfId="408" xr:uid="{00000000-0005-0000-0000-000074010000}"/>
    <cellStyle name="Акцент5 2 7" xfId="455" xr:uid="{00000000-0005-0000-0000-000075010000}"/>
    <cellStyle name="Акцент5 2 8" xfId="504" xr:uid="{00000000-0005-0000-0000-000076010000}"/>
    <cellStyle name="Акцент5 2 9" xfId="553" xr:uid="{00000000-0005-0000-0000-000077010000}"/>
    <cellStyle name="Акцент6" xfId="37" builtinId="49" customBuiltin="1"/>
    <cellStyle name="Акцент6 2" xfId="102" xr:uid="{00000000-0005-0000-0000-000079010000}"/>
    <cellStyle name="Акцент6 2 2" xfId="195" xr:uid="{00000000-0005-0000-0000-00007A010000}"/>
    <cellStyle name="Акцент6 2 3" xfId="242" xr:uid="{00000000-0005-0000-0000-00007B010000}"/>
    <cellStyle name="Акцент6 2 4" xfId="293" xr:uid="{00000000-0005-0000-0000-00007C010000}"/>
    <cellStyle name="Акцент6 2 5" xfId="340" xr:uid="{00000000-0005-0000-0000-00007D010000}"/>
    <cellStyle name="Акцент6 2 6" xfId="409" xr:uid="{00000000-0005-0000-0000-00007E010000}"/>
    <cellStyle name="Акцент6 2 7" xfId="456" xr:uid="{00000000-0005-0000-0000-00007F010000}"/>
    <cellStyle name="Акцент6 2 8" xfId="505" xr:uid="{00000000-0005-0000-0000-000080010000}"/>
    <cellStyle name="Акцент6 2 9" xfId="554" xr:uid="{00000000-0005-0000-0000-000081010000}"/>
    <cellStyle name="Ввод " xfId="9" builtinId="20" customBuiltin="1"/>
    <cellStyle name="Ввод  2" xfId="103" xr:uid="{00000000-0005-0000-0000-000083010000}"/>
    <cellStyle name="Ввод  2 2" xfId="196" xr:uid="{00000000-0005-0000-0000-000084010000}"/>
    <cellStyle name="Ввод  2 2 2" xfId="699" xr:uid="{00000000-0005-0000-0000-000085010000}"/>
    <cellStyle name="Ввод  2 2 2 2" xfId="765" xr:uid="{9E98292C-8E89-4CFB-BE98-8761D3F03B66}"/>
    <cellStyle name="Ввод  2 2 3" xfId="718" xr:uid="{00000000-0005-0000-0000-000086010000}"/>
    <cellStyle name="Ввод  2 3" xfId="243" xr:uid="{00000000-0005-0000-0000-000087010000}"/>
    <cellStyle name="Ввод  2 3 2" xfId="705" xr:uid="{00000000-0005-0000-0000-000088010000}"/>
    <cellStyle name="Ввод  2 3 2 2" xfId="770" xr:uid="{FB62CE44-4B7A-4E91-B14D-765712CEACDA}"/>
    <cellStyle name="Ввод  2 3 3" xfId="44" xr:uid="{00000000-0005-0000-0000-000089010000}"/>
    <cellStyle name="Ввод  2 4" xfId="294" xr:uid="{00000000-0005-0000-0000-00008A010000}"/>
    <cellStyle name="Ввод  2 4 2" xfId="714" xr:uid="{00000000-0005-0000-0000-00008B010000}"/>
    <cellStyle name="Ввод  2 4 2 2" xfId="775" xr:uid="{3FE186DC-D642-4F21-8AC8-327DBDE95031}"/>
    <cellStyle name="Ввод  2 4 3" xfId="692" xr:uid="{00000000-0005-0000-0000-00008C010000}"/>
    <cellStyle name="Ввод  2 5" xfId="341" xr:uid="{00000000-0005-0000-0000-00008D010000}"/>
    <cellStyle name="Ввод  2 5 2" xfId="721" xr:uid="{00000000-0005-0000-0000-00008E010000}"/>
    <cellStyle name="Ввод  2 5 2 2" xfId="780" xr:uid="{3EBE2959-E05C-475C-9908-4362202DC028}"/>
    <cellStyle name="Ввод  2 5 3" xfId="762" xr:uid="{00000000-0005-0000-0000-00008F010000}"/>
    <cellStyle name="Ввод  2 6" xfId="410" xr:uid="{00000000-0005-0000-0000-000090010000}"/>
    <cellStyle name="Ввод  2 6 2" xfId="730" xr:uid="{00000000-0005-0000-0000-000091010000}"/>
    <cellStyle name="Ввод  2 6 2 2" xfId="785" xr:uid="{CD5AD630-5FDD-465F-B4DB-5A2712B07C25}"/>
    <cellStyle name="Ввод  2 6 3" xfId="745" xr:uid="{00000000-0005-0000-0000-000092010000}"/>
    <cellStyle name="Ввод  2 7" xfId="457" xr:uid="{00000000-0005-0000-0000-000093010000}"/>
    <cellStyle name="Ввод  2 7 2" xfId="739" xr:uid="{00000000-0005-0000-0000-000094010000}"/>
    <cellStyle name="Ввод  2 7 2 2" xfId="790" xr:uid="{698CB6E8-54F8-4BCA-97BF-4FDC65AB50A3}"/>
    <cellStyle name="Ввод  2 7 3" xfId="690" xr:uid="{00000000-0005-0000-0000-000095010000}"/>
    <cellStyle name="Ввод  2 8" xfId="506" xr:uid="{00000000-0005-0000-0000-000096010000}"/>
    <cellStyle name="Ввод  2 8 2" xfId="746" xr:uid="{00000000-0005-0000-0000-000097010000}"/>
    <cellStyle name="Ввод  2 8 2 2" xfId="795" xr:uid="{03C33C99-AD51-42B9-BAF8-5A995E0A2728}"/>
    <cellStyle name="Ввод  2 8 3" xfId="696" xr:uid="{00000000-0005-0000-0000-000098010000}"/>
    <cellStyle name="Ввод  2 9" xfId="555" xr:uid="{00000000-0005-0000-0000-000099010000}"/>
    <cellStyle name="Ввод  2 9 2" xfId="753" xr:uid="{00000000-0005-0000-0000-00009A010000}"/>
    <cellStyle name="Ввод  2 9 2 2" xfId="800" xr:uid="{F4C7CBDF-82DB-4A79-BF13-0C8EE5393BEA}"/>
    <cellStyle name="Ввод  2 9 3" xfId="744" xr:uid="{00000000-0005-0000-0000-00009B010000}"/>
    <cellStyle name="Вывод" xfId="10" builtinId="21" customBuiltin="1"/>
    <cellStyle name="Вывод 2" xfId="104" xr:uid="{00000000-0005-0000-0000-00009D010000}"/>
    <cellStyle name="Вывод 2 2" xfId="197" xr:uid="{00000000-0005-0000-0000-00009E010000}"/>
    <cellStyle name="Вывод 2 2 2" xfId="700" xr:uid="{00000000-0005-0000-0000-00009F010000}"/>
    <cellStyle name="Вывод 2 2 2 2" xfId="766" xr:uid="{78A977E7-2A46-4701-9712-58AD772C82F0}"/>
    <cellStyle name="Вывод 2 2 3" xfId="709" xr:uid="{00000000-0005-0000-0000-0000A0010000}"/>
    <cellStyle name="Вывод 2 3" xfId="244" xr:uid="{00000000-0005-0000-0000-0000A1010000}"/>
    <cellStyle name="Вывод 2 3 2" xfId="706" xr:uid="{00000000-0005-0000-0000-0000A2010000}"/>
    <cellStyle name="Вывод 2 3 2 2" xfId="771" xr:uid="{318E334E-09B0-4EE3-BFB9-27BEBFDEB50A}"/>
    <cellStyle name="Вывод 2 3 3" xfId="763" xr:uid="{00000000-0005-0000-0000-0000A3010000}"/>
    <cellStyle name="Вывод 2 4" xfId="295" xr:uid="{00000000-0005-0000-0000-0000A4010000}"/>
    <cellStyle name="Вывод 2 4 2" xfId="715" xr:uid="{00000000-0005-0000-0000-0000A5010000}"/>
    <cellStyle name="Вывод 2 4 2 2" xfId="776" xr:uid="{7AD9F428-34B4-4D15-805A-C502692149B4}"/>
    <cellStyle name="Вывод 2 4 3" xfId="41" xr:uid="{00000000-0005-0000-0000-0000A6010000}"/>
    <cellStyle name="Вывод 2 5" xfId="342" xr:uid="{00000000-0005-0000-0000-0000A7010000}"/>
    <cellStyle name="Вывод 2 5 2" xfId="722" xr:uid="{00000000-0005-0000-0000-0000A8010000}"/>
    <cellStyle name="Вывод 2 5 2 2" xfId="781" xr:uid="{24BBD751-66FD-4F27-A486-463C16373918}"/>
    <cellStyle name="Вывод 2 5 3" xfId="760" xr:uid="{00000000-0005-0000-0000-0000A9010000}"/>
    <cellStyle name="Вывод 2 6" xfId="411" xr:uid="{00000000-0005-0000-0000-0000AA010000}"/>
    <cellStyle name="Вывод 2 6 2" xfId="731" xr:uid="{00000000-0005-0000-0000-0000AB010000}"/>
    <cellStyle name="Вывод 2 6 2 2" xfId="786" xr:uid="{F6CE5B43-B20A-4301-81D4-32310B7C5E36}"/>
    <cellStyle name="Вывод 2 6 3" xfId="737" xr:uid="{00000000-0005-0000-0000-0000AC010000}"/>
    <cellStyle name="Вывод 2 7" xfId="458" xr:uid="{00000000-0005-0000-0000-0000AD010000}"/>
    <cellStyle name="Вывод 2 7 2" xfId="740" xr:uid="{00000000-0005-0000-0000-0000AE010000}"/>
    <cellStyle name="Вывод 2 7 2 2" xfId="791" xr:uid="{DB3953EE-0CE8-4F52-A049-A79C08E1B854}"/>
    <cellStyle name="Вывод 2 7 3" xfId="42" xr:uid="{00000000-0005-0000-0000-0000AF010000}"/>
    <cellStyle name="Вывод 2 8" xfId="507" xr:uid="{00000000-0005-0000-0000-0000B0010000}"/>
    <cellStyle name="Вывод 2 8 2" xfId="747" xr:uid="{00000000-0005-0000-0000-0000B1010000}"/>
    <cellStyle name="Вывод 2 8 2 2" xfId="796" xr:uid="{C7796A1E-5C07-4DA9-B879-47C29FF6E78B}"/>
    <cellStyle name="Вывод 2 8 3" xfId="689" xr:uid="{00000000-0005-0000-0000-0000B2010000}"/>
    <cellStyle name="Вывод 2 9" xfId="556" xr:uid="{00000000-0005-0000-0000-0000B3010000}"/>
    <cellStyle name="Вывод 2 9 2" xfId="754" xr:uid="{00000000-0005-0000-0000-0000B4010000}"/>
    <cellStyle name="Вывод 2 9 2 2" xfId="801" xr:uid="{AA46EE2D-64B3-446E-AA78-43EE0BBDDA81}"/>
    <cellStyle name="Вывод 2 9 3" xfId="735" xr:uid="{00000000-0005-0000-0000-0000B5010000}"/>
    <cellStyle name="Вычисление" xfId="11" builtinId="22" customBuiltin="1"/>
    <cellStyle name="Вычисление 2" xfId="105" xr:uid="{00000000-0005-0000-0000-0000B7010000}"/>
    <cellStyle name="Вычисление 2 2" xfId="198" xr:uid="{00000000-0005-0000-0000-0000B8010000}"/>
    <cellStyle name="Вычисление 2 2 2" xfId="701" xr:uid="{00000000-0005-0000-0000-0000B9010000}"/>
    <cellStyle name="Вычисление 2 2 2 2" xfId="767" xr:uid="{AB663FAA-D977-4917-805D-B1EFB5BE25AB}"/>
    <cellStyle name="Вычисление 2 2 3" xfId="703" xr:uid="{00000000-0005-0000-0000-0000BA010000}"/>
    <cellStyle name="Вычисление 2 3" xfId="245" xr:uid="{00000000-0005-0000-0000-0000BB010000}"/>
    <cellStyle name="Вычисление 2 3 2" xfId="707" xr:uid="{00000000-0005-0000-0000-0000BC010000}"/>
    <cellStyle name="Вычисление 2 3 2 2" xfId="772" xr:uid="{A411ED17-BE24-4753-80D4-19CE2BFBB64F}"/>
    <cellStyle name="Вычисление 2 3 3" xfId="758" xr:uid="{00000000-0005-0000-0000-0000BD010000}"/>
    <cellStyle name="Вычисление 2 4" xfId="296" xr:uid="{00000000-0005-0000-0000-0000BE010000}"/>
    <cellStyle name="Вычисление 2 4 2" xfId="716" xr:uid="{00000000-0005-0000-0000-0000BF010000}"/>
    <cellStyle name="Вычисление 2 4 2 2" xfId="777" xr:uid="{148FCAC9-C738-43B6-AEA2-7E2A2EB058D1}"/>
    <cellStyle name="Вычисление 2 4 3" xfId="752" xr:uid="{00000000-0005-0000-0000-0000C0010000}"/>
    <cellStyle name="Вычисление 2 5" xfId="343" xr:uid="{00000000-0005-0000-0000-0000C1010000}"/>
    <cellStyle name="Вычисление 2 5 2" xfId="723" xr:uid="{00000000-0005-0000-0000-0000C2010000}"/>
    <cellStyle name="Вычисление 2 5 2 2" xfId="782" xr:uid="{0C9E3F87-2755-4DBF-B104-2CF695C854E9}"/>
    <cellStyle name="Вычисление 2 5 3" xfId="761" xr:uid="{00000000-0005-0000-0000-0000C3010000}"/>
    <cellStyle name="Вычисление 2 6" xfId="412" xr:uid="{00000000-0005-0000-0000-0000C4010000}"/>
    <cellStyle name="Вычисление 2 6 2" xfId="732" xr:uid="{00000000-0005-0000-0000-0000C5010000}"/>
    <cellStyle name="Вычисление 2 6 2 2" xfId="787" xr:uid="{4649C929-723F-444D-8926-58BBFFEFEC6A}"/>
    <cellStyle name="Вычисление 2 6 3" xfId="729" xr:uid="{00000000-0005-0000-0000-0000C6010000}"/>
    <cellStyle name="Вычисление 2 7" xfId="459" xr:uid="{00000000-0005-0000-0000-0000C7010000}"/>
    <cellStyle name="Вычисление 2 7 2" xfId="741" xr:uid="{00000000-0005-0000-0000-0000C8010000}"/>
    <cellStyle name="Вычисление 2 7 2 2" xfId="792" xr:uid="{120692F1-DE7C-4F15-BA92-9BD5885B2362}"/>
    <cellStyle name="Вычисление 2 7 3" xfId="751" xr:uid="{00000000-0005-0000-0000-0000C9010000}"/>
    <cellStyle name="Вычисление 2 8" xfId="508" xr:uid="{00000000-0005-0000-0000-0000CA010000}"/>
    <cellStyle name="Вычисление 2 8 2" xfId="748" xr:uid="{00000000-0005-0000-0000-0000CB010000}"/>
    <cellStyle name="Вычисление 2 8 2 2" xfId="797" xr:uid="{33AAAB96-BE78-408B-A92A-C1E3F111687E}"/>
    <cellStyle name="Вычисление 2 8 3" xfId="688" xr:uid="{00000000-0005-0000-0000-0000CC010000}"/>
    <cellStyle name="Вычисление 2 9" xfId="557" xr:uid="{00000000-0005-0000-0000-0000CD010000}"/>
    <cellStyle name="Вычисление 2 9 2" xfId="755" xr:uid="{00000000-0005-0000-0000-0000CE010000}"/>
    <cellStyle name="Вычисление 2 9 2 2" xfId="802" xr:uid="{95398713-C683-48F1-B571-2BDC765DEF74}"/>
    <cellStyle name="Вычисление 2 9 3" xfId="727" xr:uid="{00000000-0005-0000-0000-0000CF010000}"/>
    <cellStyle name="Гиперссылка 2" xfId="589" xr:uid="{00000000-0005-0000-0000-0000D0010000}"/>
    <cellStyle name="Гиперссылка 3" xfId="645" xr:uid="{00000000-0005-0000-0000-0000D1010000}"/>
    <cellStyle name="Гиперссылка 5" xfId="639" xr:uid="{00000000-0005-0000-0000-0000D2010000}"/>
    <cellStyle name="Денежный 2" xfId="580" xr:uid="{00000000-0005-0000-0000-0000D3010000}"/>
    <cellStyle name="Денежный 2 81" xfId="638" xr:uid="{00000000-0005-0000-0000-0000D4010000}"/>
    <cellStyle name="Заголовок 1" xfId="2" builtinId="16" customBuiltin="1"/>
    <cellStyle name="Заголовок 1 2" xfId="106" xr:uid="{00000000-0005-0000-0000-0000D6010000}"/>
    <cellStyle name="Заголовок 1 2 2" xfId="199" xr:uid="{00000000-0005-0000-0000-0000D7010000}"/>
    <cellStyle name="Заголовок 1 2 3" xfId="246" xr:uid="{00000000-0005-0000-0000-0000D8010000}"/>
    <cellStyle name="Заголовок 1 2 4" xfId="297" xr:uid="{00000000-0005-0000-0000-0000D9010000}"/>
    <cellStyle name="Заголовок 1 2 5" xfId="344" xr:uid="{00000000-0005-0000-0000-0000DA010000}"/>
    <cellStyle name="Заголовок 1 2 6" xfId="413" xr:uid="{00000000-0005-0000-0000-0000DB010000}"/>
    <cellStyle name="Заголовок 1 2 7" xfId="460" xr:uid="{00000000-0005-0000-0000-0000DC010000}"/>
    <cellStyle name="Заголовок 1 2 8" xfId="509" xr:uid="{00000000-0005-0000-0000-0000DD010000}"/>
    <cellStyle name="Заголовок 1 2 9" xfId="558" xr:uid="{00000000-0005-0000-0000-0000DE010000}"/>
    <cellStyle name="Заголовок 2" xfId="3" builtinId="17" customBuiltin="1"/>
    <cellStyle name="Заголовок 2 2" xfId="107" xr:uid="{00000000-0005-0000-0000-0000E0010000}"/>
    <cellStyle name="Заголовок 2 2 2" xfId="200" xr:uid="{00000000-0005-0000-0000-0000E1010000}"/>
    <cellStyle name="Заголовок 2 2 3" xfId="247" xr:uid="{00000000-0005-0000-0000-0000E2010000}"/>
    <cellStyle name="Заголовок 2 2 4" xfId="298" xr:uid="{00000000-0005-0000-0000-0000E3010000}"/>
    <cellStyle name="Заголовок 2 2 5" xfId="345" xr:uid="{00000000-0005-0000-0000-0000E4010000}"/>
    <cellStyle name="Заголовок 2 2 6" xfId="414" xr:uid="{00000000-0005-0000-0000-0000E5010000}"/>
    <cellStyle name="Заголовок 2 2 7" xfId="461" xr:uid="{00000000-0005-0000-0000-0000E6010000}"/>
    <cellStyle name="Заголовок 2 2 8" xfId="510" xr:uid="{00000000-0005-0000-0000-0000E7010000}"/>
    <cellStyle name="Заголовок 2 2 9" xfId="559" xr:uid="{00000000-0005-0000-0000-0000E8010000}"/>
    <cellStyle name="Заголовок 3" xfId="4" builtinId="18" customBuiltin="1"/>
    <cellStyle name="Заголовок 3 2" xfId="108" xr:uid="{00000000-0005-0000-0000-0000EA010000}"/>
    <cellStyle name="Заголовок 3 2 2" xfId="201" xr:uid="{00000000-0005-0000-0000-0000EB010000}"/>
    <cellStyle name="Заголовок 3 2 3" xfId="248" xr:uid="{00000000-0005-0000-0000-0000EC010000}"/>
    <cellStyle name="Заголовок 3 2 4" xfId="299" xr:uid="{00000000-0005-0000-0000-0000ED010000}"/>
    <cellStyle name="Заголовок 3 2 5" xfId="346" xr:uid="{00000000-0005-0000-0000-0000EE010000}"/>
    <cellStyle name="Заголовок 3 2 6" xfId="415" xr:uid="{00000000-0005-0000-0000-0000EF010000}"/>
    <cellStyle name="Заголовок 3 2 7" xfId="462" xr:uid="{00000000-0005-0000-0000-0000F0010000}"/>
    <cellStyle name="Заголовок 3 2 8" xfId="511" xr:uid="{00000000-0005-0000-0000-0000F1010000}"/>
    <cellStyle name="Заголовок 3 2 9" xfId="560" xr:uid="{00000000-0005-0000-0000-0000F2010000}"/>
    <cellStyle name="Заголовок 4" xfId="5" builtinId="19" customBuiltin="1"/>
    <cellStyle name="Заголовок 4 2" xfId="109" xr:uid="{00000000-0005-0000-0000-0000F4010000}"/>
    <cellStyle name="Заголовок 4 2 2" xfId="202" xr:uid="{00000000-0005-0000-0000-0000F5010000}"/>
    <cellStyle name="Заголовок 4 2 3" xfId="249" xr:uid="{00000000-0005-0000-0000-0000F6010000}"/>
    <cellStyle name="Заголовок 4 2 4" xfId="300" xr:uid="{00000000-0005-0000-0000-0000F7010000}"/>
    <cellStyle name="Заголовок 4 2 5" xfId="347" xr:uid="{00000000-0005-0000-0000-0000F8010000}"/>
    <cellStyle name="Заголовок 4 2 6" xfId="416" xr:uid="{00000000-0005-0000-0000-0000F9010000}"/>
    <cellStyle name="Заголовок 4 2 7" xfId="463" xr:uid="{00000000-0005-0000-0000-0000FA010000}"/>
    <cellStyle name="Заголовок 4 2 8" xfId="512" xr:uid="{00000000-0005-0000-0000-0000FB010000}"/>
    <cellStyle name="Заголовок 4 2 9" xfId="561" xr:uid="{00000000-0005-0000-0000-0000FC010000}"/>
    <cellStyle name="Итог" xfId="16" builtinId="25" customBuiltin="1"/>
    <cellStyle name="Итог 2" xfId="110" xr:uid="{00000000-0005-0000-0000-0000FE010000}"/>
    <cellStyle name="Итог 2 2" xfId="203" xr:uid="{00000000-0005-0000-0000-0000FF010000}"/>
    <cellStyle name="Итог 2 2 2" xfId="702" xr:uid="{00000000-0005-0000-0000-000000020000}"/>
    <cellStyle name="Итог 2 2 2 2" xfId="768" xr:uid="{C2B9BC48-D309-4B88-A998-FE02CEA97087}"/>
    <cellStyle name="Итог 2 2 3" xfId="43" xr:uid="{00000000-0005-0000-0000-000001020000}"/>
    <cellStyle name="Итог 2 3" xfId="250" xr:uid="{00000000-0005-0000-0000-000002020000}"/>
    <cellStyle name="Итог 2 3 2" xfId="708" xr:uid="{00000000-0005-0000-0000-000003020000}"/>
    <cellStyle name="Итог 2 3 2 2" xfId="773" xr:uid="{4535369A-F7CB-4AD8-99EA-E754C4518548}"/>
    <cellStyle name="Итог 2 3 3" xfId="693" xr:uid="{00000000-0005-0000-0000-000004020000}"/>
    <cellStyle name="Итог 2 4" xfId="301" xr:uid="{00000000-0005-0000-0000-000005020000}"/>
    <cellStyle name="Итог 2 4 2" xfId="717" xr:uid="{00000000-0005-0000-0000-000006020000}"/>
    <cellStyle name="Итог 2 4 2 2" xfId="778" xr:uid="{7D181236-D6E9-491D-BBFC-92A60B66F5ED}"/>
    <cellStyle name="Итог 2 4 3" xfId="713" xr:uid="{00000000-0005-0000-0000-000007020000}"/>
    <cellStyle name="Итог 2 5" xfId="348" xr:uid="{00000000-0005-0000-0000-000008020000}"/>
    <cellStyle name="Итог 2 5 2" xfId="724" xr:uid="{00000000-0005-0000-0000-000009020000}"/>
    <cellStyle name="Итог 2 5 2 2" xfId="783" xr:uid="{BD3B8B45-B33E-48BB-A40A-42E85D792CEF}"/>
    <cellStyle name="Итог 2 5 3" xfId="695" xr:uid="{00000000-0005-0000-0000-00000A020000}"/>
    <cellStyle name="Итог 2 6" xfId="417" xr:uid="{00000000-0005-0000-0000-00000B020000}"/>
    <cellStyle name="Итог 2 6 2" xfId="733" xr:uid="{00000000-0005-0000-0000-00000C020000}"/>
    <cellStyle name="Итог 2 6 2 2" xfId="788" xr:uid="{8B9B5616-9165-406C-86F1-0046C1454326}"/>
    <cellStyle name="Итог 2 6 3" xfId="691" xr:uid="{00000000-0005-0000-0000-00000D020000}"/>
    <cellStyle name="Итог 2 7" xfId="464" xr:uid="{00000000-0005-0000-0000-00000E020000}"/>
    <cellStyle name="Итог 2 7 2" xfId="742" xr:uid="{00000000-0005-0000-0000-00000F020000}"/>
    <cellStyle name="Итог 2 7 2 2" xfId="793" xr:uid="{F92B1F39-5770-41DF-AECF-0CF01AD7516D}"/>
    <cellStyle name="Итог 2 7 3" xfId="711" xr:uid="{00000000-0005-0000-0000-000010020000}"/>
    <cellStyle name="Итог 2 8" xfId="513" xr:uid="{00000000-0005-0000-0000-000011020000}"/>
    <cellStyle name="Итог 2 8 2" xfId="749" xr:uid="{00000000-0005-0000-0000-000012020000}"/>
    <cellStyle name="Итог 2 8 2 2" xfId="798" xr:uid="{5E1E2698-8EDA-4D02-A34D-979DBEFBD66F}"/>
    <cellStyle name="Итог 2 8 3" xfId="720" xr:uid="{00000000-0005-0000-0000-000013020000}"/>
    <cellStyle name="Итог 2 9" xfId="562" xr:uid="{00000000-0005-0000-0000-000014020000}"/>
    <cellStyle name="Итог 2 9 2" xfId="756" xr:uid="{00000000-0005-0000-0000-000015020000}"/>
    <cellStyle name="Итог 2 9 2 2" xfId="803" xr:uid="{20715C01-F077-40B7-9EDF-6C44792600F0}"/>
    <cellStyle name="Итог 2 9 3" xfId="726" xr:uid="{00000000-0005-0000-0000-000016020000}"/>
    <cellStyle name="КАНДАГАЧ тел3-33-96" xfId="595" xr:uid="{00000000-0005-0000-0000-000017020000}"/>
    <cellStyle name="Контрольная ячейка" xfId="13" builtinId="23" customBuiltin="1"/>
    <cellStyle name="Контрольная ячейка 2" xfId="111" xr:uid="{00000000-0005-0000-0000-000019020000}"/>
    <cellStyle name="Контрольная ячейка 2 2" xfId="204" xr:uid="{00000000-0005-0000-0000-00001A020000}"/>
    <cellStyle name="Контрольная ячейка 2 3" xfId="251" xr:uid="{00000000-0005-0000-0000-00001B020000}"/>
    <cellStyle name="Контрольная ячейка 2 4" xfId="302" xr:uid="{00000000-0005-0000-0000-00001C020000}"/>
    <cellStyle name="Контрольная ячейка 2 5" xfId="349" xr:uid="{00000000-0005-0000-0000-00001D020000}"/>
    <cellStyle name="Контрольная ячейка 2 6" xfId="418" xr:uid="{00000000-0005-0000-0000-00001E020000}"/>
    <cellStyle name="Контрольная ячейка 2 7" xfId="465" xr:uid="{00000000-0005-0000-0000-00001F020000}"/>
    <cellStyle name="Контрольная ячейка 2 8" xfId="514" xr:uid="{00000000-0005-0000-0000-000020020000}"/>
    <cellStyle name="Контрольная ячейка 2 9" xfId="563" xr:uid="{00000000-0005-0000-0000-000021020000}"/>
    <cellStyle name="Название" xfId="1" builtinId="15" customBuiltin="1"/>
    <cellStyle name="Название 2" xfId="112" xr:uid="{00000000-0005-0000-0000-000023020000}"/>
    <cellStyle name="Название 2 2" xfId="205" xr:uid="{00000000-0005-0000-0000-000024020000}"/>
    <cellStyle name="Название 2 3" xfId="252" xr:uid="{00000000-0005-0000-0000-000025020000}"/>
    <cellStyle name="Название 2 4" xfId="303" xr:uid="{00000000-0005-0000-0000-000026020000}"/>
    <cellStyle name="Название 2 5" xfId="350" xr:uid="{00000000-0005-0000-0000-000027020000}"/>
    <cellStyle name="Название 2 6" xfId="419" xr:uid="{00000000-0005-0000-0000-000028020000}"/>
    <cellStyle name="Название 2 7" xfId="466" xr:uid="{00000000-0005-0000-0000-000029020000}"/>
    <cellStyle name="Название 2 8" xfId="515" xr:uid="{00000000-0005-0000-0000-00002A020000}"/>
    <cellStyle name="Название 2 9" xfId="564" xr:uid="{00000000-0005-0000-0000-00002B020000}"/>
    <cellStyle name="Нейтральный" xfId="8" builtinId="28" customBuiltin="1"/>
    <cellStyle name="Нейтральный 2" xfId="113" xr:uid="{00000000-0005-0000-0000-00002D020000}"/>
    <cellStyle name="Нейтральный 2 2" xfId="206" xr:uid="{00000000-0005-0000-0000-00002E020000}"/>
    <cellStyle name="Нейтральный 2 3" xfId="253" xr:uid="{00000000-0005-0000-0000-00002F020000}"/>
    <cellStyle name="Нейтральный 2 4" xfId="304" xr:uid="{00000000-0005-0000-0000-000030020000}"/>
    <cellStyle name="Нейтральный 2 5" xfId="351" xr:uid="{00000000-0005-0000-0000-000031020000}"/>
    <cellStyle name="Нейтральный 2 6" xfId="420" xr:uid="{00000000-0005-0000-0000-000032020000}"/>
    <cellStyle name="Нейтральный 2 7" xfId="467" xr:uid="{00000000-0005-0000-0000-000033020000}"/>
    <cellStyle name="Нейтральный 2 8" xfId="516" xr:uid="{00000000-0005-0000-0000-000034020000}"/>
    <cellStyle name="Нейтральный 2 9" xfId="565" xr:uid="{00000000-0005-0000-0000-000035020000}"/>
    <cellStyle name="Обычный" xfId="0" builtinId="0"/>
    <cellStyle name="Обычный 10" xfId="208" xr:uid="{00000000-0005-0000-0000-000037020000}"/>
    <cellStyle name="Обычный 10 17" xfId="674" xr:uid="{00000000-0005-0000-0000-000038020000}"/>
    <cellStyle name="Обычный 109" xfId="659" xr:uid="{00000000-0005-0000-0000-000039020000}"/>
    <cellStyle name="Обычный 11" xfId="262" xr:uid="{00000000-0005-0000-0000-00003A020000}"/>
    <cellStyle name="Обычный 117" xfId="652" xr:uid="{00000000-0005-0000-0000-00003B020000}"/>
    <cellStyle name="Обычный 12" xfId="308" xr:uid="{00000000-0005-0000-0000-00003C020000}"/>
    <cellStyle name="Обычный 127 2" xfId="687" xr:uid="{00000000-0005-0000-0000-00003D020000}"/>
    <cellStyle name="Обычный 13" xfId="378" xr:uid="{00000000-0005-0000-0000-00003E020000}"/>
    <cellStyle name="Обычный 14" xfId="430" xr:uid="{00000000-0005-0000-0000-00003F020000}"/>
    <cellStyle name="Обычный 148 2" xfId="667" xr:uid="{00000000-0005-0000-0000-000040020000}"/>
    <cellStyle name="Обычный 15" xfId="476" xr:uid="{00000000-0005-0000-0000-000041020000}"/>
    <cellStyle name="Обычный 16" xfId="525" xr:uid="{00000000-0005-0000-0000-000042020000}"/>
    <cellStyle name="Обычный 17" xfId="635" xr:uid="{00000000-0005-0000-0000-000043020000}"/>
    <cellStyle name="Обычный 17 6" xfId="648" xr:uid="{00000000-0005-0000-0000-000044020000}"/>
    <cellStyle name="Обычный 18" xfId="634" xr:uid="{00000000-0005-0000-0000-000045020000}"/>
    <cellStyle name="Обычный 18 6" xfId="649" xr:uid="{00000000-0005-0000-0000-000046020000}"/>
    <cellStyle name="Обычный 19" xfId="591" xr:uid="{00000000-0005-0000-0000-000047020000}"/>
    <cellStyle name="Обычный 2" xfId="55" xr:uid="{00000000-0005-0000-0000-000048020000}"/>
    <cellStyle name="Обычный 2 10" xfId="352" xr:uid="{00000000-0005-0000-0000-000049020000}"/>
    <cellStyle name="Обычный 2 11" xfId="360" xr:uid="{00000000-0005-0000-0000-00004A020000}"/>
    <cellStyle name="Обычный 2 12" xfId="369" xr:uid="{00000000-0005-0000-0000-00004B020000}"/>
    <cellStyle name="Обычный 2 13" xfId="371" xr:uid="{00000000-0005-0000-0000-00004C020000}"/>
    <cellStyle name="Обычный 2 14" xfId="372" xr:uid="{00000000-0005-0000-0000-00004D020000}"/>
    <cellStyle name="Обычный 2 15" xfId="421" xr:uid="{00000000-0005-0000-0000-00004E020000}"/>
    <cellStyle name="Обычный 2 16" xfId="468" xr:uid="{00000000-0005-0000-0000-00004F020000}"/>
    <cellStyle name="Обычный 2 17" xfId="517" xr:uid="{00000000-0005-0000-0000-000050020000}"/>
    <cellStyle name="Обычный 2 18" xfId="566" xr:uid="{00000000-0005-0000-0000-000051020000}"/>
    <cellStyle name="Обычный 2 19" xfId="644" xr:uid="{00000000-0005-0000-0000-000052020000}"/>
    <cellStyle name="Обычный 2 2" xfId="56" xr:uid="{00000000-0005-0000-0000-000053020000}"/>
    <cellStyle name="Обычный 2 2 2" xfId="115" xr:uid="{00000000-0005-0000-0000-000054020000}"/>
    <cellStyle name="Обычный 2 2 3" xfId="140" xr:uid="{00000000-0005-0000-0000-000055020000}"/>
    <cellStyle name="Обычный 2 2 4" xfId="149" xr:uid="{00000000-0005-0000-0000-000056020000}"/>
    <cellStyle name="Обычный 2 2 5" xfId="156" xr:uid="{00000000-0005-0000-0000-000057020000}"/>
    <cellStyle name="Обычный 2 3" xfId="114" xr:uid="{00000000-0005-0000-0000-000058020000}"/>
    <cellStyle name="Обычный 2 3 2" xfId="594" xr:uid="{00000000-0005-0000-0000-000059020000}"/>
    <cellStyle name="Обычный 2 4" xfId="139" xr:uid="{00000000-0005-0000-0000-00005A020000}"/>
    <cellStyle name="Обычный 2 5" xfId="148" xr:uid="{00000000-0005-0000-0000-00005B020000}"/>
    <cellStyle name="Обычный 2 55" xfId="677" xr:uid="{00000000-0005-0000-0000-00005C020000}"/>
    <cellStyle name="Обычный 2 6" xfId="155" xr:uid="{00000000-0005-0000-0000-00005D020000}"/>
    <cellStyle name="Обычный 2 7" xfId="207" xr:uid="{00000000-0005-0000-0000-00005E020000}"/>
    <cellStyle name="Обычный 2 8" xfId="254" xr:uid="{00000000-0005-0000-0000-00005F020000}"/>
    <cellStyle name="Обычный 2 9" xfId="305" xr:uid="{00000000-0005-0000-0000-000060020000}"/>
    <cellStyle name="Обычный 20" xfId="675" xr:uid="{00000000-0005-0000-0000-000061020000}"/>
    <cellStyle name="Обычный 21" xfId="641" xr:uid="{00000000-0005-0000-0000-000062020000}"/>
    <cellStyle name="Обычный 22" xfId="637" xr:uid="{00000000-0005-0000-0000-000063020000}"/>
    <cellStyle name="Обычный 223 3" xfId="668" xr:uid="{00000000-0005-0000-0000-000064020000}"/>
    <cellStyle name="Обычный 224" xfId="680" xr:uid="{00000000-0005-0000-0000-000065020000}"/>
    <cellStyle name="Обычный 225" xfId="666" xr:uid="{00000000-0005-0000-0000-000066020000}"/>
    <cellStyle name="Обычный 23" xfId="643" xr:uid="{00000000-0005-0000-0000-000067020000}"/>
    <cellStyle name="Обычный 230" xfId="679" xr:uid="{00000000-0005-0000-0000-000068020000}"/>
    <cellStyle name="Обычный 232" xfId="647" xr:uid="{00000000-0005-0000-0000-000069020000}"/>
    <cellStyle name="Обычный 248" xfId="681" xr:uid="{00000000-0005-0000-0000-00006A020000}"/>
    <cellStyle name="Обычный 249" xfId="657" xr:uid="{00000000-0005-0000-0000-00006B020000}"/>
    <cellStyle name="Обычный 261" xfId="676" xr:uid="{00000000-0005-0000-0000-00006C020000}"/>
    <cellStyle name="Обычный 265" xfId="682" xr:uid="{00000000-0005-0000-0000-00006D020000}"/>
    <cellStyle name="Обычный 27" xfId="642" xr:uid="{00000000-0005-0000-0000-00006E020000}"/>
    <cellStyle name="Обычный 272" xfId="662" xr:uid="{00000000-0005-0000-0000-00006F020000}"/>
    <cellStyle name="Обычный 273" xfId="661" xr:uid="{00000000-0005-0000-0000-000070020000}"/>
    <cellStyle name="Обычный 281" xfId="672" xr:uid="{00000000-0005-0000-0000-000071020000}"/>
    <cellStyle name="Обычный 288" xfId="660" xr:uid="{00000000-0005-0000-0000-000072020000}"/>
    <cellStyle name="Обычный 29" xfId="592" xr:uid="{00000000-0005-0000-0000-000073020000}"/>
    <cellStyle name="Обычный 3" xfId="57" xr:uid="{00000000-0005-0000-0000-000074020000}"/>
    <cellStyle name="Обычный 3 10" xfId="423" xr:uid="{00000000-0005-0000-0000-000075020000}"/>
    <cellStyle name="Обычный 3 11" xfId="469" xr:uid="{00000000-0005-0000-0000-000076020000}"/>
    <cellStyle name="Обычный 3 12" xfId="518" xr:uid="{00000000-0005-0000-0000-000077020000}"/>
    <cellStyle name="Обычный 3 13" xfId="567" xr:uid="{00000000-0005-0000-0000-000078020000}"/>
    <cellStyle name="Обычный 3 2" xfId="116" xr:uid="{00000000-0005-0000-0000-000079020000}"/>
    <cellStyle name="Обычный 3 2 4" xfId="665" xr:uid="{00000000-0005-0000-0000-00007A020000}"/>
    <cellStyle name="Обычный 3 3" xfId="141" xr:uid="{00000000-0005-0000-0000-00007B020000}"/>
    <cellStyle name="Обычный 3 4" xfId="150" xr:uid="{00000000-0005-0000-0000-00007C020000}"/>
    <cellStyle name="Обычный 3 5" xfId="157" xr:uid="{00000000-0005-0000-0000-00007D020000}"/>
    <cellStyle name="Обычный 3 6" xfId="209" xr:uid="{00000000-0005-0000-0000-00007E020000}"/>
    <cellStyle name="Обычный 3 7" xfId="255" xr:uid="{00000000-0005-0000-0000-00007F020000}"/>
    <cellStyle name="Обычный 3 8" xfId="307" xr:uid="{00000000-0005-0000-0000-000080020000}"/>
    <cellStyle name="Обычный 3 9" xfId="353" xr:uid="{00000000-0005-0000-0000-000081020000}"/>
    <cellStyle name="Обычный 31" xfId="593" xr:uid="{00000000-0005-0000-0000-000082020000}"/>
    <cellStyle name="Обычный 37" xfId="619" xr:uid="{00000000-0005-0000-0000-000083020000}"/>
    <cellStyle name="Обычный 384" xfId="663" xr:uid="{00000000-0005-0000-0000-000084020000}"/>
    <cellStyle name="Обычный 4" xfId="63" xr:uid="{00000000-0005-0000-0000-000085020000}"/>
    <cellStyle name="Обычный 4 2" xfId="671" xr:uid="{00000000-0005-0000-0000-000086020000}"/>
    <cellStyle name="Обычный 436" xfId="685" xr:uid="{00000000-0005-0000-0000-000087020000}"/>
    <cellStyle name="Обычный 443" xfId="686" xr:uid="{00000000-0005-0000-0000-000088020000}"/>
    <cellStyle name="Обычный 454" xfId="673" xr:uid="{00000000-0005-0000-0000-000089020000}"/>
    <cellStyle name="Обычный 475" xfId="658" xr:uid="{00000000-0005-0000-0000-00008A020000}"/>
    <cellStyle name="Обычный 498" xfId="684" xr:uid="{00000000-0005-0000-0000-00008B020000}"/>
    <cellStyle name="Обычный 5" xfId="123" xr:uid="{00000000-0005-0000-0000-00008C020000}"/>
    <cellStyle name="Обычный 5 2" xfId="656" xr:uid="{00000000-0005-0000-0000-00008D020000}"/>
    <cellStyle name="Обычный 505" xfId="653" xr:uid="{00000000-0005-0000-0000-00008E020000}"/>
    <cellStyle name="Обычный 506" xfId="670" xr:uid="{00000000-0005-0000-0000-00008F020000}"/>
    <cellStyle name="Обычный 51" xfId="650" xr:uid="{00000000-0005-0000-0000-000090020000}"/>
    <cellStyle name="Обычный 518 4 11" xfId="683" xr:uid="{00000000-0005-0000-0000-000091020000}"/>
    <cellStyle name="Обычный 518 4 2" xfId="669" xr:uid="{00000000-0005-0000-0000-000092020000}"/>
    <cellStyle name="Обычный 518 4 7" xfId="654" xr:uid="{00000000-0005-0000-0000-000093020000}"/>
    <cellStyle name="Обычный 6" xfId="146" xr:uid="{00000000-0005-0000-0000-000094020000}"/>
    <cellStyle name="Обычный 7" xfId="129" xr:uid="{00000000-0005-0000-0000-000095020000}"/>
    <cellStyle name="Обычный 8" xfId="586" xr:uid="{00000000-0005-0000-0000-000096020000}"/>
    <cellStyle name="Обычный 9" xfId="164" xr:uid="{00000000-0005-0000-0000-000097020000}"/>
    <cellStyle name="Плохой" xfId="7" builtinId="27" customBuiltin="1"/>
    <cellStyle name="Плохой 2" xfId="117" xr:uid="{00000000-0005-0000-0000-000099020000}"/>
    <cellStyle name="Плохой 2 2" xfId="210" xr:uid="{00000000-0005-0000-0000-00009A020000}"/>
    <cellStyle name="Плохой 2 3" xfId="256" xr:uid="{00000000-0005-0000-0000-00009B020000}"/>
    <cellStyle name="Плохой 2 4" xfId="309" xr:uid="{00000000-0005-0000-0000-00009C020000}"/>
    <cellStyle name="Плохой 2 5" xfId="354" xr:uid="{00000000-0005-0000-0000-00009D020000}"/>
    <cellStyle name="Плохой 2 6" xfId="424" xr:uid="{00000000-0005-0000-0000-00009E020000}"/>
    <cellStyle name="Плохой 2 7" xfId="470" xr:uid="{00000000-0005-0000-0000-00009F020000}"/>
    <cellStyle name="Плохой 2 8" xfId="519" xr:uid="{00000000-0005-0000-0000-0000A0020000}"/>
    <cellStyle name="Плохой 2 9" xfId="568" xr:uid="{00000000-0005-0000-0000-0000A1020000}"/>
    <cellStyle name="Пояснение" xfId="15" builtinId="53" customBuiltin="1"/>
    <cellStyle name="Пояснение 2" xfId="118" xr:uid="{00000000-0005-0000-0000-0000A3020000}"/>
    <cellStyle name="Пояснение 2 2" xfId="211" xr:uid="{00000000-0005-0000-0000-0000A4020000}"/>
    <cellStyle name="Пояснение 2 3" xfId="257" xr:uid="{00000000-0005-0000-0000-0000A5020000}"/>
    <cellStyle name="Пояснение 2 4" xfId="310" xr:uid="{00000000-0005-0000-0000-0000A6020000}"/>
    <cellStyle name="Пояснение 2 5" xfId="355" xr:uid="{00000000-0005-0000-0000-0000A7020000}"/>
    <cellStyle name="Пояснение 2 6" xfId="425" xr:uid="{00000000-0005-0000-0000-0000A8020000}"/>
    <cellStyle name="Пояснение 2 7" xfId="471" xr:uid="{00000000-0005-0000-0000-0000A9020000}"/>
    <cellStyle name="Пояснение 2 8" xfId="520" xr:uid="{00000000-0005-0000-0000-0000AA020000}"/>
    <cellStyle name="Пояснение 2 9" xfId="569" xr:uid="{00000000-0005-0000-0000-0000AB020000}"/>
    <cellStyle name="Пояснение 3" xfId="678" xr:uid="{00000000-0005-0000-0000-0000AC020000}"/>
    <cellStyle name="Примечание 10" xfId="375" xr:uid="{00000000-0005-0000-0000-0000AD020000}"/>
    <cellStyle name="Примечание 11" xfId="377" xr:uid="{00000000-0005-0000-0000-0000AE020000}"/>
    <cellStyle name="Примечание 2" xfId="58" xr:uid="{00000000-0005-0000-0000-0000AF020000}"/>
    <cellStyle name="Примечание 2 10" xfId="426" xr:uid="{00000000-0005-0000-0000-0000B0020000}"/>
    <cellStyle name="Примечание 2 10 2" xfId="734" xr:uid="{00000000-0005-0000-0000-0000B1020000}"/>
    <cellStyle name="Примечание 2 10 2 2" xfId="789" xr:uid="{1D79CD27-9976-48E6-BBEE-C0AB1F5B8545}"/>
    <cellStyle name="Примечание 2 10 3" xfId="697" xr:uid="{00000000-0005-0000-0000-0000B2020000}"/>
    <cellStyle name="Примечание 2 11" xfId="472" xr:uid="{00000000-0005-0000-0000-0000B3020000}"/>
    <cellStyle name="Примечание 2 11 2" xfId="743" xr:uid="{00000000-0005-0000-0000-0000B4020000}"/>
    <cellStyle name="Примечание 2 11 2 2" xfId="794" xr:uid="{649254E6-FCF5-49D7-86DB-9C0296CD35FD}"/>
    <cellStyle name="Примечание 2 11 3" xfId="728" xr:uid="{00000000-0005-0000-0000-0000B5020000}"/>
    <cellStyle name="Примечание 2 12" xfId="521" xr:uid="{00000000-0005-0000-0000-0000B6020000}"/>
    <cellStyle name="Примечание 2 12 2" xfId="750" xr:uid="{00000000-0005-0000-0000-0000B7020000}"/>
    <cellStyle name="Примечание 2 12 2 2" xfId="799" xr:uid="{D4FD74FD-D3B5-4E7F-9C30-C6127E39F0FF}"/>
    <cellStyle name="Примечание 2 12 3" xfId="736" xr:uid="{00000000-0005-0000-0000-0000B8020000}"/>
    <cellStyle name="Примечание 2 13" xfId="570" xr:uid="{00000000-0005-0000-0000-0000B9020000}"/>
    <cellStyle name="Примечание 2 13 2" xfId="757" xr:uid="{00000000-0005-0000-0000-0000BA020000}"/>
    <cellStyle name="Примечание 2 13 2 2" xfId="804" xr:uid="{2BBF8334-52FF-4C33-992D-340FA0CA8CB4}"/>
    <cellStyle name="Примечание 2 13 3" xfId="759" xr:uid="{00000000-0005-0000-0000-0000BB020000}"/>
    <cellStyle name="Примечание 2 2" xfId="119" xr:uid="{00000000-0005-0000-0000-0000BC020000}"/>
    <cellStyle name="Примечание 2 3" xfId="147" xr:uid="{00000000-0005-0000-0000-0000BD020000}"/>
    <cellStyle name="Примечание 2 4" xfId="151" xr:uid="{00000000-0005-0000-0000-0000BE020000}"/>
    <cellStyle name="Примечание 2 5" xfId="158" xr:uid="{00000000-0005-0000-0000-0000BF020000}"/>
    <cellStyle name="Примечание 2 6" xfId="212" xr:uid="{00000000-0005-0000-0000-0000C0020000}"/>
    <cellStyle name="Примечание 2 6 2" xfId="704" xr:uid="{00000000-0005-0000-0000-0000C1020000}"/>
    <cellStyle name="Примечание 2 6 2 2" xfId="769" xr:uid="{8DA6F715-6FFC-439A-B77C-3A3436811F34}"/>
    <cellStyle name="Примечание 2 6 3" xfId="694" xr:uid="{00000000-0005-0000-0000-0000C2020000}"/>
    <cellStyle name="Примечание 2 7" xfId="258" xr:uid="{00000000-0005-0000-0000-0000C3020000}"/>
    <cellStyle name="Примечание 2 7 2" xfId="710" xr:uid="{00000000-0005-0000-0000-0000C4020000}"/>
    <cellStyle name="Примечание 2 7 2 2" xfId="774" xr:uid="{5B0FD9C6-8A92-4573-873F-49E58E9D3968}"/>
    <cellStyle name="Примечание 2 7 3" xfId="738" xr:uid="{00000000-0005-0000-0000-0000C5020000}"/>
    <cellStyle name="Примечание 2 8" xfId="311" xr:uid="{00000000-0005-0000-0000-0000C6020000}"/>
    <cellStyle name="Примечание 2 8 2" xfId="719" xr:uid="{00000000-0005-0000-0000-0000C7020000}"/>
    <cellStyle name="Примечание 2 8 2 2" xfId="779" xr:uid="{3787055D-374B-4901-9D22-D7F404448474}"/>
    <cellStyle name="Примечание 2 8 3" xfId="712" xr:uid="{00000000-0005-0000-0000-0000C8020000}"/>
    <cellStyle name="Примечание 2 9" xfId="356" xr:uid="{00000000-0005-0000-0000-0000C9020000}"/>
    <cellStyle name="Примечание 2 9 2" xfId="725" xr:uid="{00000000-0005-0000-0000-0000CA020000}"/>
    <cellStyle name="Примечание 2 9 2 2" xfId="784" xr:uid="{2DBCE5A4-DEEB-4510-8137-D3C80AD14422}"/>
    <cellStyle name="Примечание 2 9 3" xfId="698" xr:uid="{00000000-0005-0000-0000-0000CB020000}"/>
    <cellStyle name="Примечание 3" xfId="60" xr:uid="{00000000-0005-0000-0000-0000CC020000}"/>
    <cellStyle name="Примечание 4" xfId="61" xr:uid="{00000000-0005-0000-0000-0000CD020000}"/>
    <cellStyle name="Примечание 5" xfId="95" xr:uid="{00000000-0005-0000-0000-0000CE020000}"/>
    <cellStyle name="Примечание 6" xfId="97" xr:uid="{00000000-0005-0000-0000-0000CF020000}"/>
    <cellStyle name="Примечание 7" xfId="361" xr:uid="{00000000-0005-0000-0000-0000D0020000}"/>
    <cellStyle name="Примечание 8" xfId="373" xr:uid="{00000000-0005-0000-0000-0000D1020000}"/>
    <cellStyle name="Примечание 9" xfId="376" xr:uid="{00000000-0005-0000-0000-0000D2020000}"/>
    <cellStyle name="Процентный 2" xfId="596" xr:uid="{00000000-0005-0000-0000-0000D3020000}"/>
    <cellStyle name="Процентный 4" xfId="162" xr:uid="{00000000-0005-0000-0000-0000D4020000}"/>
    <cellStyle name="Связанная ячейка" xfId="12" builtinId="24" customBuiltin="1"/>
    <cellStyle name="Связанная ячейка 2" xfId="120" xr:uid="{00000000-0005-0000-0000-0000D6020000}"/>
    <cellStyle name="Связанная ячейка 2 2" xfId="213" xr:uid="{00000000-0005-0000-0000-0000D7020000}"/>
    <cellStyle name="Связанная ячейка 2 3" xfId="259" xr:uid="{00000000-0005-0000-0000-0000D8020000}"/>
    <cellStyle name="Связанная ячейка 2 4" xfId="312" xr:uid="{00000000-0005-0000-0000-0000D9020000}"/>
    <cellStyle name="Связанная ячейка 2 5" xfId="357" xr:uid="{00000000-0005-0000-0000-0000DA020000}"/>
    <cellStyle name="Связанная ячейка 2 6" xfId="427" xr:uid="{00000000-0005-0000-0000-0000DB020000}"/>
    <cellStyle name="Связанная ячейка 2 7" xfId="473" xr:uid="{00000000-0005-0000-0000-0000DC020000}"/>
    <cellStyle name="Связанная ячейка 2 8" xfId="522" xr:uid="{00000000-0005-0000-0000-0000DD020000}"/>
    <cellStyle name="Связанная ячейка 2 9" xfId="571" xr:uid="{00000000-0005-0000-0000-0000DE020000}"/>
    <cellStyle name="Стиль 1" xfId="576" xr:uid="{00000000-0005-0000-0000-0000DF020000}"/>
    <cellStyle name="Текст предупреждения" xfId="14" builtinId="11" customBuiltin="1"/>
    <cellStyle name="Текст предупреждения 2" xfId="121" xr:uid="{00000000-0005-0000-0000-0000E1020000}"/>
    <cellStyle name="Текст предупреждения 2 2" xfId="214" xr:uid="{00000000-0005-0000-0000-0000E2020000}"/>
    <cellStyle name="Текст предупреждения 2 3" xfId="260" xr:uid="{00000000-0005-0000-0000-0000E3020000}"/>
    <cellStyle name="Текст предупреждения 2 4" xfId="313" xr:uid="{00000000-0005-0000-0000-0000E4020000}"/>
    <cellStyle name="Текст предупреждения 2 5" xfId="358" xr:uid="{00000000-0005-0000-0000-0000E5020000}"/>
    <cellStyle name="Текст предупреждения 2 6" xfId="428" xr:uid="{00000000-0005-0000-0000-0000E6020000}"/>
    <cellStyle name="Текст предупреждения 2 7" xfId="474" xr:uid="{00000000-0005-0000-0000-0000E7020000}"/>
    <cellStyle name="Текст предупреждения 2 8" xfId="523" xr:uid="{00000000-0005-0000-0000-0000E8020000}"/>
    <cellStyle name="Текст предупреждения 2 9" xfId="572" xr:uid="{00000000-0005-0000-0000-0000E9020000}"/>
    <cellStyle name="Финансовый 2" xfId="59" xr:uid="{00000000-0005-0000-0000-0000EA020000}"/>
    <cellStyle name="Финансовый 21" xfId="374" xr:uid="{00000000-0005-0000-0000-0000EB020000}"/>
    <cellStyle name="Финансовый 3" xfId="646" xr:uid="{00000000-0005-0000-0000-0000EC020000}"/>
    <cellStyle name="Финансовый 3 2" xfId="655" xr:uid="{00000000-0005-0000-0000-0000ED020000}"/>
    <cellStyle name="Финансовый 3 2 2" xfId="764" xr:uid="{49B898AD-6076-4479-B033-753EEF8B7418}"/>
    <cellStyle name="Финансовый 4" xfId="62" xr:uid="{00000000-0005-0000-0000-0000EE020000}"/>
    <cellStyle name="Финансовый 5" xfId="96" xr:uid="{00000000-0005-0000-0000-0000EF020000}"/>
    <cellStyle name="Финансовый 6" xfId="98" xr:uid="{00000000-0005-0000-0000-0000F0020000}"/>
    <cellStyle name="Финансовый 8" xfId="636" xr:uid="{00000000-0005-0000-0000-0000F1020000}"/>
    <cellStyle name="Хороший" xfId="6" builtinId="26" customBuiltin="1"/>
    <cellStyle name="Хороший 2" xfId="122" xr:uid="{00000000-0005-0000-0000-0000F3020000}"/>
    <cellStyle name="Хороший 2 2" xfId="215" xr:uid="{00000000-0005-0000-0000-0000F4020000}"/>
    <cellStyle name="Хороший 2 3" xfId="261" xr:uid="{00000000-0005-0000-0000-0000F5020000}"/>
    <cellStyle name="Хороший 2 4" xfId="314" xr:uid="{00000000-0005-0000-0000-0000F6020000}"/>
    <cellStyle name="Хороший 2 5" xfId="359" xr:uid="{00000000-0005-0000-0000-0000F7020000}"/>
    <cellStyle name="Хороший 2 6" xfId="429" xr:uid="{00000000-0005-0000-0000-0000F8020000}"/>
    <cellStyle name="Хороший 2 7" xfId="475" xr:uid="{00000000-0005-0000-0000-0000F9020000}"/>
    <cellStyle name="Хороший 2 8" xfId="524" xr:uid="{00000000-0005-0000-0000-0000FA020000}"/>
    <cellStyle name="Хороший 2 9" xfId="573" xr:uid="{00000000-0005-0000-0000-0000F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8"/>
  <sheetViews>
    <sheetView tabSelected="1" topLeftCell="A4" zoomScale="85" zoomScaleNormal="85" workbookViewId="0">
      <selection activeCell="J3" sqref="J3"/>
    </sheetView>
  </sheetViews>
  <sheetFormatPr defaultRowHeight="15"/>
  <cols>
    <col min="1" max="1" width="4.85546875" customWidth="1"/>
    <col min="2" max="2" width="12.5703125" style="4" customWidth="1"/>
    <col min="3" max="3" width="37.42578125" customWidth="1"/>
    <col min="4" max="4" width="19.28515625" style="5" customWidth="1"/>
    <col min="5" max="5" width="27.85546875" style="5" customWidth="1"/>
    <col min="6" max="6" width="15.85546875" style="5" customWidth="1"/>
    <col min="7" max="7" width="22.85546875" style="6" customWidth="1"/>
    <col min="8" max="8" width="15.5703125" style="6" customWidth="1"/>
    <col min="9" max="9" width="24.28515625" customWidth="1"/>
    <col min="15" max="15" width="15.42578125" customWidth="1"/>
    <col min="16" max="16" width="13.42578125" bestFit="1" customWidth="1"/>
  </cols>
  <sheetData>
    <row r="1" spans="1:16">
      <c r="A1" s="38" t="s">
        <v>4</v>
      </c>
      <c r="B1" s="38"/>
      <c r="C1" s="38"/>
      <c r="D1" s="38"/>
      <c r="E1" s="38"/>
      <c r="F1" s="38"/>
      <c r="G1" s="38"/>
      <c r="H1" s="38"/>
      <c r="P1" s="26"/>
    </row>
    <row r="2" spans="1:16">
      <c r="A2" s="1"/>
      <c r="B2" s="1"/>
      <c r="C2" s="1"/>
      <c r="D2" s="1"/>
      <c r="E2" s="1"/>
      <c r="F2" s="1"/>
      <c r="G2" s="1"/>
      <c r="H2" s="1"/>
      <c r="P2" s="26"/>
    </row>
    <row r="3" spans="1:16" ht="127.5" customHeight="1">
      <c r="A3" s="25" t="s">
        <v>0</v>
      </c>
      <c r="B3" s="25" t="s">
        <v>2</v>
      </c>
      <c r="C3" s="43" t="s">
        <v>3</v>
      </c>
      <c r="D3" s="43" t="s">
        <v>10</v>
      </c>
      <c r="E3" s="43" t="s">
        <v>8</v>
      </c>
      <c r="F3" s="43" t="s">
        <v>9</v>
      </c>
      <c r="G3" s="43" t="s">
        <v>11</v>
      </c>
      <c r="H3" s="43" t="s">
        <v>12</v>
      </c>
      <c r="P3" s="26"/>
    </row>
    <row r="4" spans="1:16" s="6" customFormat="1" ht="18" customHeight="1">
      <c r="A4" s="29" t="s">
        <v>5</v>
      </c>
      <c r="B4" s="30"/>
      <c r="C4" s="30"/>
      <c r="D4" s="30"/>
      <c r="E4" s="30"/>
      <c r="F4" s="30"/>
      <c r="G4" s="30"/>
      <c r="H4" s="30"/>
      <c r="P4" s="26"/>
    </row>
    <row r="5" spans="1:16" s="9" customFormat="1">
      <c r="A5" s="2">
        <v>1</v>
      </c>
      <c r="B5" s="17" t="s">
        <v>77</v>
      </c>
      <c r="C5" s="8" t="s">
        <v>18</v>
      </c>
      <c r="D5" s="2">
        <f>851003450771</f>
        <v>851003450771</v>
      </c>
      <c r="E5" s="11">
        <v>45532</v>
      </c>
      <c r="F5" s="2"/>
      <c r="G5" s="2"/>
      <c r="H5" s="2"/>
      <c r="P5" s="26"/>
    </row>
    <row r="6" spans="1:16" s="9" customFormat="1">
      <c r="A6" s="2">
        <v>2</v>
      </c>
      <c r="B6" s="17" t="s">
        <v>77</v>
      </c>
      <c r="C6" s="8" t="s">
        <v>19</v>
      </c>
      <c r="D6" s="2">
        <v>741018301131</v>
      </c>
      <c r="E6" s="11">
        <v>45492</v>
      </c>
      <c r="F6" s="2"/>
      <c r="G6" s="2"/>
      <c r="H6" s="2"/>
      <c r="I6" s="26"/>
      <c r="P6" s="26"/>
    </row>
    <row r="7" spans="1:16" s="9" customFormat="1">
      <c r="A7" s="2">
        <v>3</v>
      </c>
      <c r="B7" s="17" t="s">
        <v>77</v>
      </c>
      <c r="C7" s="8" t="s">
        <v>20</v>
      </c>
      <c r="D7" s="2">
        <f>730503301440</f>
        <v>730503301440</v>
      </c>
      <c r="E7" s="11">
        <v>45555</v>
      </c>
      <c r="F7" s="2"/>
      <c r="G7" s="2"/>
      <c r="H7" s="2"/>
      <c r="I7" s="10"/>
      <c r="P7" s="26"/>
    </row>
    <row r="8" spans="1:16" s="9" customFormat="1">
      <c r="A8" s="2">
        <v>4</v>
      </c>
      <c r="B8" s="17" t="s">
        <v>77</v>
      </c>
      <c r="C8" s="8" t="s">
        <v>26</v>
      </c>
      <c r="D8" s="2">
        <f>820415301997</f>
        <v>820415301997</v>
      </c>
      <c r="E8" s="11">
        <v>45549</v>
      </c>
      <c r="F8" s="2"/>
      <c r="G8" s="2"/>
      <c r="H8" s="2"/>
      <c r="I8" s="10"/>
      <c r="P8" s="26"/>
    </row>
    <row r="9" spans="1:16" s="9" customFormat="1">
      <c r="A9" s="2">
        <v>5</v>
      </c>
      <c r="B9" s="17" t="s">
        <v>77</v>
      </c>
      <c r="C9" s="8" t="s">
        <v>28</v>
      </c>
      <c r="D9" s="2">
        <f>941102351176</f>
        <v>941102351176</v>
      </c>
      <c r="E9" s="11">
        <v>45425</v>
      </c>
      <c r="F9" s="2"/>
      <c r="G9" s="2"/>
      <c r="H9" s="2"/>
      <c r="I9" s="10"/>
      <c r="P9" s="26"/>
    </row>
    <row r="10" spans="1:16" s="9" customFormat="1">
      <c r="A10" s="2">
        <v>6</v>
      </c>
      <c r="B10" s="17" t="s">
        <v>77</v>
      </c>
      <c r="C10" s="8" t="s">
        <v>29</v>
      </c>
      <c r="D10" s="2">
        <f>790308402149</f>
        <v>790308402149</v>
      </c>
      <c r="E10" s="11">
        <v>45446</v>
      </c>
      <c r="F10" s="2"/>
      <c r="G10" s="2"/>
      <c r="H10" s="2"/>
      <c r="I10" s="10"/>
      <c r="P10" s="26"/>
    </row>
    <row r="11" spans="1:16" s="9" customFormat="1">
      <c r="A11" s="2">
        <v>7</v>
      </c>
      <c r="B11" s="17" t="s">
        <v>77</v>
      </c>
      <c r="C11" s="8" t="s">
        <v>30</v>
      </c>
      <c r="D11" s="2">
        <f>780408302392</f>
        <v>780408302392</v>
      </c>
      <c r="E11" s="11">
        <v>45443</v>
      </c>
      <c r="F11" s="2"/>
      <c r="G11" s="2"/>
      <c r="H11" s="2"/>
      <c r="I11" s="10"/>
      <c r="P11" s="26"/>
    </row>
    <row r="12" spans="1:16" s="9" customFormat="1">
      <c r="A12" s="2">
        <v>8</v>
      </c>
      <c r="B12" s="17" t="s">
        <v>77</v>
      </c>
      <c r="C12" s="8" t="s">
        <v>31</v>
      </c>
      <c r="D12" s="2">
        <v>960102450373</v>
      </c>
      <c r="E12" s="11">
        <v>45554</v>
      </c>
      <c r="F12" s="2"/>
      <c r="G12" s="2"/>
      <c r="H12" s="2"/>
      <c r="I12" s="10"/>
      <c r="P12" s="26"/>
    </row>
    <row r="13" spans="1:16">
      <c r="A13" s="34" t="s">
        <v>6</v>
      </c>
      <c r="B13" s="35"/>
      <c r="C13" s="35"/>
      <c r="D13" s="35"/>
      <c r="E13" s="35"/>
      <c r="F13" s="35"/>
      <c r="G13" s="35"/>
      <c r="H13" s="36"/>
      <c r="I13" s="10"/>
      <c r="P13" s="26"/>
    </row>
    <row r="14" spans="1:16">
      <c r="A14" s="2">
        <v>9</v>
      </c>
      <c r="B14" s="17" t="s">
        <v>77</v>
      </c>
      <c r="C14" s="8" t="s">
        <v>13</v>
      </c>
      <c r="D14" s="2">
        <f>751022450447</f>
        <v>751022450447</v>
      </c>
      <c r="E14" s="11" t="s">
        <v>14</v>
      </c>
      <c r="F14" s="7"/>
      <c r="G14" s="21"/>
      <c r="H14" s="7"/>
      <c r="I14" s="10"/>
      <c r="P14" s="26"/>
    </row>
    <row r="15" spans="1:16" s="9" customFormat="1" ht="17.25" customHeight="1">
      <c r="A15" s="2">
        <v>10</v>
      </c>
      <c r="B15" s="17" t="s">
        <v>77</v>
      </c>
      <c r="C15" s="8" t="s">
        <v>15</v>
      </c>
      <c r="D15" s="2">
        <v>750827400385</v>
      </c>
      <c r="E15" s="11">
        <v>44998</v>
      </c>
      <c r="F15" s="7"/>
      <c r="G15" s="21"/>
      <c r="H15" s="7"/>
      <c r="I15" s="26"/>
      <c r="P15" s="26"/>
    </row>
    <row r="16" spans="1:16">
      <c r="A16" s="2">
        <v>11</v>
      </c>
      <c r="B16" s="17" t="s">
        <v>77</v>
      </c>
      <c r="C16" s="8" t="s">
        <v>16</v>
      </c>
      <c r="D16" s="2">
        <f>670325400646</f>
        <v>670325400646</v>
      </c>
      <c r="E16" s="11">
        <v>44995</v>
      </c>
      <c r="F16" s="7"/>
      <c r="G16" s="21"/>
      <c r="H16" s="7"/>
      <c r="I16" s="10"/>
      <c r="P16" s="26"/>
    </row>
    <row r="17" spans="1:16">
      <c r="A17" s="2">
        <v>12</v>
      </c>
      <c r="B17" s="17" t="s">
        <v>77</v>
      </c>
      <c r="C17" s="8" t="s">
        <v>17</v>
      </c>
      <c r="D17" s="2">
        <f>880903450905</f>
        <v>880903450905</v>
      </c>
      <c r="E17" s="11">
        <v>44988</v>
      </c>
      <c r="F17" s="7"/>
      <c r="G17" s="21"/>
      <c r="H17" s="7"/>
      <c r="I17" s="10"/>
      <c r="P17" s="26"/>
    </row>
    <row r="18" spans="1:16">
      <c r="A18" s="2">
        <v>13</v>
      </c>
      <c r="B18" s="17" t="s">
        <v>77</v>
      </c>
      <c r="C18" s="8" t="s">
        <v>21</v>
      </c>
      <c r="D18" s="2">
        <f>651007300491</f>
        <v>651007300491</v>
      </c>
      <c r="E18" s="11">
        <v>45071</v>
      </c>
      <c r="F18" s="7"/>
      <c r="G18" s="21"/>
      <c r="H18" s="7"/>
      <c r="I18" s="10"/>
      <c r="P18" s="26"/>
    </row>
    <row r="19" spans="1:16">
      <c r="A19" s="2">
        <v>14</v>
      </c>
      <c r="B19" s="17" t="s">
        <v>77</v>
      </c>
      <c r="C19" s="8" t="s">
        <v>22</v>
      </c>
      <c r="D19" s="2">
        <v>750727401280</v>
      </c>
      <c r="E19" s="11" t="s">
        <v>34</v>
      </c>
      <c r="F19" s="7"/>
      <c r="G19" s="21"/>
      <c r="H19" s="7"/>
      <c r="I19" s="26"/>
      <c r="P19" s="26"/>
    </row>
    <row r="20" spans="1:16">
      <c r="A20" s="2">
        <v>15</v>
      </c>
      <c r="B20" s="17" t="s">
        <v>77</v>
      </c>
      <c r="C20" s="8" t="s">
        <v>23</v>
      </c>
      <c r="D20" s="2">
        <f>901121302095</f>
        <v>901121302095</v>
      </c>
      <c r="E20" s="11">
        <v>44985</v>
      </c>
      <c r="F20" s="7"/>
      <c r="G20" s="21"/>
      <c r="H20" s="7"/>
      <c r="I20" s="10"/>
      <c r="P20" s="26"/>
    </row>
    <row r="21" spans="1:16">
      <c r="A21" s="2">
        <v>16</v>
      </c>
      <c r="B21" s="17" t="s">
        <v>77</v>
      </c>
      <c r="C21" s="8" t="s">
        <v>24</v>
      </c>
      <c r="D21" s="2">
        <f>790621402824</f>
        <v>790621402824</v>
      </c>
      <c r="E21" s="11">
        <v>45041</v>
      </c>
      <c r="F21" s="7"/>
      <c r="G21" s="21"/>
      <c r="H21" s="7"/>
      <c r="I21" s="10"/>
      <c r="P21" s="26"/>
    </row>
    <row r="22" spans="1:16">
      <c r="A22" s="2">
        <v>17</v>
      </c>
      <c r="B22" s="17" t="s">
        <v>77</v>
      </c>
      <c r="C22" s="8" t="s">
        <v>25</v>
      </c>
      <c r="D22" s="2">
        <f>830512451087</f>
        <v>830512451087</v>
      </c>
      <c r="E22" s="11">
        <v>45009</v>
      </c>
      <c r="F22" s="7"/>
      <c r="G22" s="21"/>
      <c r="H22" s="7"/>
      <c r="I22" s="10"/>
      <c r="P22" s="26"/>
    </row>
    <row r="23" spans="1:16" s="9" customFormat="1">
      <c r="A23" s="2">
        <v>18</v>
      </c>
      <c r="B23" s="17" t="s">
        <v>77</v>
      </c>
      <c r="C23" s="15" t="s">
        <v>48</v>
      </c>
      <c r="D23" s="39">
        <f>810724300283</f>
        <v>810724300283</v>
      </c>
      <c r="E23" s="16">
        <v>45078</v>
      </c>
      <c r="F23" s="7"/>
      <c r="G23" s="21"/>
      <c r="H23" s="7"/>
      <c r="I23" s="10"/>
      <c r="P23" s="26"/>
    </row>
    <row r="24" spans="1:16">
      <c r="A24" s="2">
        <v>19</v>
      </c>
      <c r="B24" s="17" t="s">
        <v>77</v>
      </c>
      <c r="C24" s="8" t="s">
        <v>27</v>
      </c>
      <c r="D24" s="2">
        <f>830215350216</f>
        <v>830215350216</v>
      </c>
      <c r="E24" s="11">
        <v>44988</v>
      </c>
      <c r="F24" s="7"/>
      <c r="G24" s="21"/>
      <c r="H24" s="7"/>
      <c r="I24" s="10"/>
      <c r="P24" s="26"/>
    </row>
    <row r="25" spans="1:16">
      <c r="A25" s="2">
        <v>20</v>
      </c>
      <c r="B25" s="17" t="s">
        <v>77</v>
      </c>
      <c r="C25" s="8" t="s">
        <v>32</v>
      </c>
      <c r="D25" s="2">
        <f>800202401585</f>
        <v>800202401585</v>
      </c>
      <c r="E25" s="12">
        <v>44995</v>
      </c>
      <c r="F25" s="7"/>
      <c r="G25" s="21"/>
      <c r="H25" s="7"/>
      <c r="I25" s="10"/>
      <c r="P25" s="26"/>
    </row>
    <row r="26" spans="1:16">
      <c r="A26" s="31" t="s">
        <v>7</v>
      </c>
      <c r="B26" s="32"/>
      <c r="C26" s="32"/>
      <c r="D26" s="32"/>
      <c r="E26" s="32"/>
      <c r="F26" s="32"/>
      <c r="G26" s="32"/>
      <c r="H26" s="33"/>
      <c r="I26" s="10"/>
      <c r="P26" s="26"/>
    </row>
    <row r="27" spans="1:16">
      <c r="A27" s="2">
        <v>22</v>
      </c>
      <c r="B27" s="17" t="s">
        <v>77</v>
      </c>
      <c r="C27" s="8" t="s">
        <v>35</v>
      </c>
      <c r="D27" s="2">
        <f>900412301402</f>
        <v>900412301402</v>
      </c>
      <c r="E27" s="3">
        <v>45242</v>
      </c>
      <c r="F27" s="2"/>
      <c r="G27" s="20">
        <v>7</v>
      </c>
      <c r="H27" s="2">
        <v>1</v>
      </c>
      <c r="I27" s="10"/>
      <c r="P27" s="26"/>
    </row>
    <row r="28" spans="1:16">
      <c r="A28" s="2">
        <v>23</v>
      </c>
      <c r="B28" s="17" t="s">
        <v>77</v>
      </c>
      <c r="C28" s="8" t="s">
        <v>36</v>
      </c>
      <c r="D28" s="2">
        <v>620315301298</v>
      </c>
      <c r="E28" s="3">
        <v>44451</v>
      </c>
      <c r="F28" s="2"/>
      <c r="G28" s="20">
        <v>1</v>
      </c>
      <c r="H28" s="2">
        <v>1</v>
      </c>
      <c r="I28" s="26"/>
      <c r="P28" s="26"/>
    </row>
    <row r="29" spans="1:16">
      <c r="A29" s="2">
        <v>24</v>
      </c>
      <c r="B29" s="17" t="s">
        <v>77</v>
      </c>
      <c r="C29" s="13" t="s">
        <v>37</v>
      </c>
      <c r="D29" s="27">
        <v>810816499010</v>
      </c>
      <c r="E29" s="14">
        <v>45048</v>
      </c>
      <c r="F29" s="13"/>
      <c r="G29" s="18" t="s">
        <v>63</v>
      </c>
      <c r="H29" s="18"/>
      <c r="I29" s="10"/>
      <c r="P29" s="26"/>
    </row>
    <row r="30" spans="1:16">
      <c r="A30" s="2">
        <v>25</v>
      </c>
      <c r="B30" s="17" t="s">
        <v>77</v>
      </c>
      <c r="C30" s="15" t="s">
        <v>38</v>
      </c>
      <c r="D30" s="2">
        <v>890216350292</v>
      </c>
      <c r="E30" s="16">
        <v>45432</v>
      </c>
      <c r="F30" s="15"/>
      <c r="G30" s="19">
        <v>2</v>
      </c>
      <c r="H30" s="19">
        <v>1</v>
      </c>
      <c r="I30" s="26"/>
      <c r="P30" s="26"/>
    </row>
    <row r="31" spans="1:16">
      <c r="A31" s="2">
        <v>26</v>
      </c>
      <c r="B31" s="17" t="s">
        <v>77</v>
      </c>
      <c r="C31" s="15" t="s">
        <v>39</v>
      </c>
      <c r="D31" s="28">
        <f>810322400551</f>
        <v>810322400551</v>
      </c>
      <c r="E31" s="16" t="s">
        <v>14</v>
      </c>
      <c r="F31" s="15"/>
      <c r="G31" s="19">
        <v>2</v>
      </c>
      <c r="H31" s="19"/>
      <c r="I31" s="10"/>
      <c r="P31" s="26"/>
    </row>
    <row r="32" spans="1:16">
      <c r="A32" s="2">
        <v>27</v>
      </c>
      <c r="B32" s="17" t="s">
        <v>77</v>
      </c>
      <c r="C32" s="15" t="s">
        <v>40</v>
      </c>
      <c r="D32" s="2">
        <v>880131401485</v>
      </c>
      <c r="E32" s="16">
        <v>44980</v>
      </c>
      <c r="F32" s="15"/>
      <c r="G32" s="19">
        <v>9</v>
      </c>
      <c r="H32" s="19">
        <v>3</v>
      </c>
      <c r="I32" s="26"/>
      <c r="P32" s="26"/>
    </row>
    <row r="33" spans="1:16" s="9" customFormat="1">
      <c r="A33" s="2">
        <v>28</v>
      </c>
      <c r="B33" s="17" t="s">
        <v>77</v>
      </c>
      <c r="C33" s="22" t="s">
        <v>64</v>
      </c>
      <c r="D33" s="28">
        <f>750224350337</f>
        <v>750224350337</v>
      </c>
      <c r="E33" s="24">
        <v>44991</v>
      </c>
      <c r="F33" s="15"/>
      <c r="G33" s="23">
        <v>8</v>
      </c>
      <c r="H33" s="19"/>
      <c r="I33" s="10"/>
      <c r="P33" s="26"/>
    </row>
    <row r="34" spans="1:16">
      <c r="A34" s="2">
        <v>29</v>
      </c>
      <c r="B34" s="17" t="s">
        <v>77</v>
      </c>
      <c r="C34" s="15" t="s">
        <v>41</v>
      </c>
      <c r="D34" s="28">
        <f>990101301923</f>
        <v>990101301923</v>
      </c>
      <c r="E34" s="16">
        <v>45482</v>
      </c>
      <c r="F34" s="15"/>
      <c r="G34" s="19">
        <v>4</v>
      </c>
      <c r="H34" s="19"/>
      <c r="I34" s="10"/>
      <c r="P34" s="26"/>
    </row>
    <row r="35" spans="1:16">
      <c r="A35" s="2">
        <v>30</v>
      </c>
      <c r="B35" s="17" t="s">
        <v>77</v>
      </c>
      <c r="C35" s="15" t="s">
        <v>42</v>
      </c>
      <c r="D35" s="28">
        <f>810209300312</f>
        <v>810209300312</v>
      </c>
      <c r="E35" s="16">
        <v>45354</v>
      </c>
      <c r="F35" s="15"/>
      <c r="G35" s="19">
        <v>1</v>
      </c>
      <c r="H35" s="19"/>
      <c r="I35" s="10"/>
      <c r="P35" s="26"/>
    </row>
    <row r="36" spans="1:16">
      <c r="A36" s="2">
        <v>31</v>
      </c>
      <c r="B36" s="17" t="s">
        <v>77</v>
      </c>
      <c r="C36" s="15" t="s">
        <v>43</v>
      </c>
      <c r="D36" s="28">
        <f>841120450385</f>
        <v>841120450385</v>
      </c>
      <c r="E36" s="16">
        <v>44998</v>
      </c>
      <c r="F36" s="15"/>
      <c r="G36" s="19">
        <v>8</v>
      </c>
      <c r="H36" s="19">
        <v>4</v>
      </c>
      <c r="I36" s="10"/>
      <c r="P36" s="26"/>
    </row>
    <row r="37" spans="1:16">
      <c r="A37" s="2">
        <v>32</v>
      </c>
      <c r="B37" s="17" t="s">
        <v>77</v>
      </c>
      <c r="C37" s="15" t="s">
        <v>1</v>
      </c>
      <c r="D37" s="28">
        <f>880309351711</f>
        <v>880309351711</v>
      </c>
      <c r="E37" s="16">
        <v>44999</v>
      </c>
      <c r="F37" s="15"/>
      <c r="G37" s="19">
        <v>17</v>
      </c>
      <c r="H37" s="19">
        <v>7</v>
      </c>
      <c r="I37" s="10"/>
      <c r="P37" s="26"/>
    </row>
    <row r="38" spans="1:16">
      <c r="A38" s="2">
        <v>33</v>
      </c>
      <c r="B38" s="17" t="s">
        <v>77</v>
      </c>
      <c r="C38" s="15" t="s">
        <v>44</v>
      </c>
      <c r="D38" s="28">
        <f>811206350701</f>
        <v>811206350701</v>
      </c>
      <c r="E38" s="16">
        <v>44999</v>
      </c>
      <c r="F38" s="15"/>
      <c r="G38" s="19">
        <v>5</v>
      </c>
      <c r="H38" s="19">
        <v>3</v>
      </c>
      <c r="I38" s="10"/>
      <c r="P38" s="26"/>
    </row>
    <row r="39" spans="1:16">
      <c r="A39" s="2">
        <v>34</v>
      </c>
      <c r="B39" s="17" t="s">
        <v>77</v>
      </c>
      <c r="C39" s="15" t="s">
        <v>45</v>
      </c>
      <c r="D39" s="28">
        <f>810121400915</f>
        <v>810121400915</v>
      </c>
      <c r="E39" s="16">
        <v>44992</v>
      </c>
      <c r="F39" s="15"/>
      <c r="G39" s="19">
        <v>3</v>
      </c>
      <c r="H39" s="19">
        <v>1</v>
      </c>
      <c r="I39" s="10"/>
      <c r="P39" s="26"/>
    </row>
    <row r="40" spans="1:16">
      <c r="A40" s="2">
        <v>35</v>
      </c>
      <c r="B40" s="17" t="s">
        <v>77</v>
      </c>
      <c r="C40" s="15" t="s">
        <v>46</v>
      </c>
      <c r="D40" s="28">
        <f>861030450522</f>
        <v>861030450522</v>
      </c>
      <c r="E40" s="16" t="s">
        <v>59</v>
      </c>
      <c r="F40" s="15"/>
      <c r="G40" s="19">
        <v>10</v>
      </c>
      <c r="H40" s="19">
        <v>2</v>
      </c>
      <c r="I40" s="10"/>
      <c r="P40" s="26"/>
    </row>
    <row r="41" spans="1:16">
      <c r="A41" s="2">
        <v>36</v>
      </c>
      <c r="B41" s="17" t="s">
        <v>77</v>
      </c>
      <c r="C41" s="15" t="s">
        <v>47</v>
      </c>
      <c r="D41" s="28">
        <f>840718450378</f>
        <v>840718450378</v>
      </c>
      <c r="E41" s="16" t="s">
        <v>60</v>
      </c>
      <c r="F41" s="15"/>
      <c r="G41" s="19">
        <v>2</v>
      </c>
      <c r="H41" s="19">
        <v>1</v>
      </c>
      <c r="I41" s="10"/>
      <c r="P41" s="26"/>
    </row>
    <row r="42" spans="1:16">
      <c r="A42" s="2">
        <v>37</v>
      </c>
      <c r="B42" s="17" t="s">
        <v>77</v>
      </c>
      <c r="C42" s="15" t="s">
        <v>49</v>
      </c>
      <c r="D42" s="28">
        <f>810512301060</f>
        <v>810512301060</v>
      </c>
      <c r="E42" s="16">
        <v>44987</v>
      </c>
      <c r="F42" s="15"/>
      <c r="G42" s="19">
        <v>2</v>
      </c>
      <c r="H42" s="19">
        <v>1</v>
      </c>
      <c r="I42" s="10"/>
      <c r="P42" s="26"/>
    </row>
    <row r="43" spans="1:16">
      <c r="A43" s="2">
        <v>38</v>
      </c>
      <c r="B43" s="17" t="s">
        <v>77</v>
      </c>
      <c r="C43" s="15" t="s">
        <v>50</v>
      </c>
      <c r="D43" s="2">
        <v>900506350917</v>
      </c>
      <c r="E43" s="16" t="s">
        <v>61</v>
      </c>
      <c r="F43" s="15"/>
      <c r="G43" s="19">
        <v>1</v>
      </c>
      <c r="H43" s="19"/>
      <c r="I43" s="26"/>
      <c r="P43" s="26"/>
    </row>
    <row r="44" spans="1:16">
      <c r="A44" s="2">
        <v>39</v>
      </c>
      <c r="B44" s="17" t="s">
        <v>77</v>
      </c>
      <c r="C44" s="15" t="s">
        <v>51</v>
      </c>
      <c r="D44" s="28">
        <f>930701351396</f>
        <v>930701351396</v>
      </c>
      <c r="E44" s="16">
        <v>44999</v>
      </c>
      <c r="F44" s="15"/>
      <c r="G44" s="19">
        <v>8</v>
      </c>
      <c r="H44" s="19"/>
      <c r="I44" s="10"/>
      <c r="P44" s="26"/>
    </row>
    <row r="45" spans="1:16">
      <c r="A45" s="2">
        <v>40</v>
      </c>
      <c r="B45" s="17" t="s">
        <v>77</v>
      </c>
      <c r="C45" s="15" t="s">
        <v>52</v>
      </c>
      <c r="D45" s="28">
        <f>930924300374</f>
        <v>930924300374</v>
      </c>
      <c r="E45" s="16">
        <v>45386</v>
      </c>
      <c r="F45" s="15"/>
      <c r="G45" s="19">
        <v>6</v>
      </c>
      <c r="H45" s="19">
        <v>1</v>
      </c>
      <c r="I45" s="10"/>
      <c r="P45" s="26"/>
    </row>
    <row r="46" spans="1:16">
      <c r="A46" s="2">
        <v>41</v>
      </c>
      <c r="B46" s="17" t="s">
        <v>77</v>
      </c>
      <c r="C46" s="15" t="s">
        <v>53</v>
      </c>
      <c r="D46" s="2">
        <v>680809301610</v>
      </c>
      <c r="E46" s="16">
        <v>44994</v>
      </c>
      <c r="F46" s="15"/>
      <c r="G46" s="19">
        <v>3</v>
      </c>
      <c r="H46" s="19">
        <v>2</v>
      </c>
      <c r="I46" s="26"/>
      <c r="P46" s="26"/>
    </row>
    <row r="47" spans="1:16">
      <c r="A47" s="2">
        <v>42</v>
      </c>
      <c r="B47" s="17" t="s">
        <v>77</v>
      </c>
      <c r="C47" s="15" t="s">
        <v>54</v>
      </c>
      <c r="D47" s="2">
        <v>620300387038</v>
      </c>
      <c r="E47" s="16">
        <v>45446</v>
      </c>
      <c r="F47" s="15"/>
      <c r="G47" s="19">
        <v>3</v>
      </c>
      <c r="H47" s="19"/>
      <c r="I47" s="26"/>
      <c r="P47" s="26"/>
    </row>
    <row r="48" spans="1:16">
      <c r="A48" s="2">
        <v>43</v>
      </c>
      <c r="B48" s="17" t="s">
        <v>77</v>
      </c>
      <c r="C48" s="15" t="s">
        <v>55</v>
      </c>
      <c r="D48" s="28">
        <f>810624401204</f>
        <v>810624401204</v>
      </c>
      <c r="E48" s="16">
        <v>44994</v>
      </c>
      <c r="F48" s="15"/>
      <c r="G48" s="19">
        <v>14</v>
      </c>
      <c r="H48" s="19">
        <v>2</v>
      </c>
      <c r="I48" s="10"/>
      <c r="P48" s="26"/>
    </row>
    <row r="49" spans="1:16">
      <c r="A49" s="2">
        <v>44</v>
      </c>
      <c r="B49" s="17" t="s">
        <v>77</v>
      </c>
      <c r="C49" s="15" t="s">
        <v>56</v>
      </c>
      <c r="D49" s="2">
        <v>561120302384</v>
      </c>
      <c r="E49" s="16" t="s">
        <v>62</v>
      </c>
      <c r="F49" s="15"/>
      <c r="G49" s="19">
        <v>6</v>
      </c>
      <c r="H49" s="19">
        <v>2</v>
      </c>
      <c r="I49" s="26"/>
      <c r="P49" s="26"/>
    </row>
    <row r="50" spans="1:16">
      <c r="A50" s="2">
        <v>45</v>
      </c>
      <c r="B50" s="17" t="s">
        <v>77</v>
      </c>
      <c r="C50" s="15" t="s">
        <v>57</v>
      </c>
      <c r="D50" s="2">
        <v>820117301203</v>
      </c>
      <c r="E50" s="16">
        <v>44994</v>
      </c>
      <c r="F50" s="15"/>
      <c r="G50" s="19">
        <v>6</v>
      </c>
      <c r="H50" s="19">
        <v>1</v>
      </c>
      <c r="I50" s="26"/>
      <c r="P50" s="26"/>
    </row>
    <row r="51" spans="1:16">
      <c r="A51" s="2">
        <v>46</v>
      </c>
      <c r="B51" s="17" t="s">
        <v>77</v>
      </c>
      <c r="C51" s="15" t="s">
        <v>58</v>
      </c>
      <c r="D51" s="28">
        <f>960701350948</f>
        <v>960701350948</v>
      </c>
      <c r="E51" s="16">
        <v>45425</v>
      </c>
      <c r="F51" s="15"/>
      <c r="G51" s="19">
        <v>2</v>
      </c>
      <c r="H51" s="19"/>
      <c r="I51" s="10"/>
      <c r="P51" s="26"/>
    </row>
    <row r="52" spans="1:16">
      <c r="A52" s="2">
        <v>47</v>
      </c>
      <c r="B52" s="17" t="s">
        <v>77</v>
      </c>
      <c r="C52" s="8" t="s">
        <v>33</v>
      </c>
      <c r="D52" s="2">
        <f>850815450931</f>
        <v>850815450931</v>
      </c>
      <c r="E52" s="11">
        <v>45173</v>
      </c>
      <c r="F52" s="2"/>
      <c r="G52" s="2">
        <v>1</v>
      </c>
      <c r="H52" s="19"/>
      <c r="I52" s="10"/>
      <c r="P52" s="26"/>
    </row>
    <row r="53" spans="1:16">
      <c r="P53" s="26"/>
    </row>
    <row r="54" spans="1:16">
      <c r="P54" s="26"/>
    </row>
    <row r="55" spans="1:16">
      <c r="P55" s="26"/>
    </row>
    <row r="56" spans="1:16">
      <c r="P56" s="26"/>
    </row>
    <row r="57" spans="1:16">
      <c r="P57" s="26"/>
    </row>
    <row r="58" spans="1:16">
      <c r="P58" s="26"/>
    </row>
    <row r="59" spans="1:16">
      <c r="P59" s="26"/>
    </row>
    <row r="60" spans="1:16">
      <c r="P60" s="26"/>
    </row>
    <row r="61" spans="1:16">
      <c r="P61" s="26"/>
    </row>
    <row r="62" spans="1:16">
      <c r="P62" s="26"/>
    </row>
    <row r="63" spans="1:16">
      <c r="P63" s="26"/>
    </row>
    <row r="64" spans="1:16">
      <c r="P64" s="26"/>
    </row>
    <row r="65" spans="16:16">
      <c r="P65" s="26"/>
    </row>
    <row r="66" spans="16:16">
      <c r="P66" s="26"/>
    </row>
    <row r="67" spans="16:16">
      <c r="P67" s="26"/>
    </row>
    <row r="68" spans="16:16">
      <c r="P68" s="26"/>
    </row>
    <row r="69" spans="16:16">
      <c r="P69" s="26"/>
    </row>
    <row r="70" spans="16:16">
      <c r="P70" s="26"/>
    </row>
    <row r="71" spans="16:16">
      <c r="P71" s="26"/>
    </row>
    <row r="72" spans="16:16">
      <c r="P72" s="26"/>
    </row>
    <row r="73" spans="16:16">
      <c r="P73" s="26"/>
    </row>
    <row r="74" spans="16:16">
      <c r="P74" s="26"/>
    </row>
    <row r="75" spans="16:16">
      <c r="P75" s="26"/>
    </row>
    <row r="76" spans="16:16">
      <c r="P76" s="26"/>
    </row>
    <row r="77" spans="16:16">
      <c r="P77" s="26"/>
    </row>
    <row r="78" spans="16:16">
      <c r="P78" s="26"/>
    </row>
    <row r="79" spans="16:16">
      <c r="P79" s="26"/>
    </row>
    <row r="80" spans="16:16">
      <c r="P80" s="26"/>
    </row>
    <row r="81" spans="16:16">
      <c r="P81" s="26"/>
    </row>
    <row r="82" spans="16:16">
      <c r="P82" s="26"/>
    </row>
    <row r="83" spans="16:16">
      <c r="P83" s="26"/>
    </row>
    <row r="84" spans="16:16">
      <c r="P84" s="26"/>
    </row>
    <row r="85" spans="16:16">
      <c r="P85" s="26"/>
    </row>
    <row r="86" spans="16:16">
      <c r="P86" s="26"/>
    </row>
    <row r="87" spans="16:16">
      <c r="P87" s="26"/>
    </row>
    <row r="88" spans="16:16">
      <c r="P88" s="26"/>
    </row>
    <row r="89" spans="16:16">
      <c r="P89" s="26"/>
    </row>
    <row r="90" spans="16:16">
      <c r="P90" s="26"/>
    </row>
    <row r="91" spans="16:16">
      <c r="P91" s="26"/>
    </row>
    <row r="92" spans="16:16">
      <c r="P92" s="26"/>
    </row>
    <row r="93" spans="16:16">
      <c r="P93" s="26"/>
    </row>
    <row r="94" spans="16:16">
      <c r="P94" s="26"/>
    </row>
    <row r="95" spans="16:16">
      <c r="P95" s="26"/>
    </row>
    <row r="96" spans="16:16">
      <c r="P96" s="26"/>
    </row>
    <row r="97" spans="16:16">
      <c r="P97" s="26"/>
    </row>
    <row r="98" spans="16:16">
      <c r="P98" s="26"/>
    </row>
    <row r="99" spans="16:16">
      <c r="P99" s="26"/>
    </row>
    <row r="100" spans="16:16">
      <c r="P100" s="26"/>
    </row>
    <row r="101" spans="16:16">
      <c r="P101" s="26"/>
    </row>
    <row r="102" spans="16:16">
      <c r="P102" s="26"/>
    </row>
    <row r="103" spans="16:16">
      <c r="P103" s="26"/>
    </row>
    <row r="104" spans="16:16">
      <c r="P104" s="26"/>
    </row>
    <row r="105" spans="16:16">
      <c r="P105" s="26"/>
    </row>
    <row r="106" spans="16:16">
      <c r="P106" s="26"/>
    </row>
    <row r="107" spans="16:16">
      <c r="P107" s="26"/>
    </row>
    <row r="108" spans="16:16">
      <c r="P108" s="26"/>
    </row>
    <row r="109" spans="16:16">
      <c r="P109" s="26"/>
    </row>
    <row r="110" spans="16:16">
      <c r="P110" s="26"/>
    </row>
    <row r="111" spans="16:16">
      <c r="P111" s="26"/>
    </row>
    <row r="112" spans="16:16">
      <c r="P112" s="26"/>
    </row>
    <row r="113" spans="16:16">
      <c r="P113" s="26"/>
    </row>
    <row r="114" spans="16:16">
      <c r="P114" s="26"/>
    </row>
    <row r="115" spans="16:16">
      <c r="P115" s="26"/>
    </row>
    <row r="116" spans="16:16">
      <c r="P116" s="26"/>
    </row>
    <row r="117" spans="16:16">
      <c r="P117" s="26"/>
    </row>
    <row r="118" spans="16:16">
      <c r="P118" s="26"/>
    </row>
    <row r="119" spans="16:16">
      <c r="P119" s="26"/>
    </row>
    <row r="120" spans="16:16">
      <c r="P120" s="26"/>
    </row>
    <row r="121" spans="16:16">
      <c r="P121" s="26"/>
    </row>
    <row r="122" spans="16:16">
      <c r="P122" s="26"/>
    </row>
    <row r="123" spans="16:16">
      <c r="P123" s="26"/>
    </row>
    <row r="124" spans="16:16">
      <c r="P124" s="26"/>
    </row>
    <row r="125" spans="16:16">
      <c r="P125" s="26"/>
    </row>
    <row r="126" spans="16:16">
      <c r="P126" s="26"/>
    </row>
    <row r="127" spans="16:16">
      <c r="P127" s="26"/>
    </row>
    <row r="128" spans="16:16">
      <c r="P128" s="26"/>
    </row>
    <row r="129" spans="16:16">
      <c r="P129" s="26"/>
    </row>
    <row r="130" spans="16:16">
      <c r="P130" s="26"/>
    </row>
    <row r="131" spans="16:16">
      <c r="P131" s="26"/>
    </row>
    <row r="132" spans="16:16">
      <c r="P132" s="26"/>
    </row>
    <row r="133" spans="16:16">
      <c r="P133" s="26"/>
    </row>
    <row r="134" spans="16:16">
      <c r="P134" s="26"/>
    </row>
    <row r="135" spans="16:16">
      <c r="P135" s="26"/>
    </row>
    <row r="136" spans="16:16">
      <c r="P136" s="26"/>
    </row>
    <row r="137" spans="16:16">
      <c r="P137" s="26"/>
    </row>
    <row r="138" spans="16:16">
      <c r="P138" s="26"/>
    </row>
    <row r="139" spans="16:16">
      <c r="P139" s="26"/>
    </row>
    <row r="140" spans="16:16">
      <c r="P140" s="26"/>
    </row>
    <row r="141" spans="16:16">
      <c r="P141" s="26"/>
    </row>
    <row r="142" spans="16:16">
      <c r="P142" s="26"/>
    </row>
    <row r="143" spans="16:16">
      <c r="P143" s="26"/>
    </row>
    <row r="144" spans="16:16">
      <c r="P144" s="26"/>
    </row>
    <row r="145" spans="16:16">
      <c r="P145" s="26"/>
    </row>
    <row r="146" spans="16:16">
      <c r="P146" s="26"/>
    </row>
    <row r="147" spans="16:16">
      <c r="P147" s="26"/>
    </row>
    <row r="148" spans="16:16">
      <c r="P148" s="26"/>
    </row>
    <row r="149" spans="16:16">
      <c r="P149" s="26"/>
    </row>
    <row r="150" spans="16:16">
      <c r="P150" s="26"/>
    </row>
    <row r="151" spans="16:16">
      <c r="P151" s="26"/>
    </row>
    <row r="152" spans="16:16">
      <c r="P152" s="26"/>
    </row>
    <row r="153" spans="16:16">
      <c r="P153" s="26"/>
    </row>
    <row r="154" spans="16:16">
      <c r="P154" s="26"/>
    </row>
    <row r="155" spans="16:16">
      <c r="P155" s="26"/>
    </row>
    <row r="156" spans="16:16">
      <c r="P156" s="26"/>
    </row>
    <row r="157" spans="16:16">
      <c r="P157" s="26"/>
    </row>
    <row r="158" spans="16:16">
      <c r="P158" s="26"/>
    </row>
    <row r="159" spans="16:16">
      <c r="P159" s="26"/>
    </row>
    <row r="160" spans="16:16">
      <c r="P160" s="26"/>
    </row>
    <row r="161" spans="16:16">
      <c r="P161" s="26"/>
    </row>
    <row r="162" spans="16:16">
      <c r="P162" s="26"/>
    </row>
    <row r="163" spans="16:16">
      <c r="P163" s="26"/>
    </row>
    <row r="164" spans="16:16">
      <c r="P164" s="26"/>
    </row>
    <row r="165" spans="16:16">
      <c r="P165" s="26"/>
    </row>
    <row r="166" spans="16:16">
      <c r="P166" s="26"/>
    </row>
    <row r="167" spans="16:16">
      <c r="P167" s="26"/>
    </row>
    <row r="168" spans="16:16">
      <c r="P168" s="26"/>
    </row>
    <row r="169" spans="16:16">
      <c r="P169" s="26"/>
    </row>
    <row r="170" spans="16:16">
      <c r="P170" s="26"/>
    </row>
    <row r="171" spans="16:16">
      <c r="P171" s="26"/>
    </row>
    <row r="172" spans="16:16">
      <c r="P172" s="26"/>
    </row>
    <row r="173" spans="16:16">
      <c r="P173" s="26"/>
    </row>
    <row r="174" spans="16:16">
      <c r="P174" s="26"/>
    </row>
    <row r="175" spans="16:16">
      <c r="P175" s="26"/>
    </row>
    <row r="176" spans="16:16">
      <c r="P176" s="26"/>
    </row>
    <row r="177" spans="3:16">
      <c r="P177" s="26"/>
    </row>
    <row r="178" spans="3:16">
      <c r="P178" s="26"/>
    </row>
    <row r="179" spans="3:16">
      <c r="P179" s="26"/>
    </row>
    <row r="180" spans="3:16">
      <c r="P180" s="26"/>
    </row>
    <row r="181" spans="3:16">
      <c r="P181" s="26"/>
    </row>
    <row r="182" spans="3:16">
      <c r="P182" s="26"/>
    </row>
    <row r="183" spans="3:16">
      <c r="C183" s="37"/>
      <c r="D183" s="37"/>
      <c r="E183" s="37"/>
      <c r="F183" s="37"/>
      <c r="G183" s="37"/>
      <c r="H183" s="37"/>
      <c r="P183" s="26"/>
    </row>
    <row r="184" spans="3:16">
      <c r="P184" s="26"/>
    </row>
    <row r="185" spans="3:16">
      <c r="P185" s="26"/>
    </row>
    <row r="186" spans="3:16">
      <c r="P186" s="26"/>
    </row>
    <row r="187" spans="3:16">
      <c r="P187" s="26"/>
    </row>
    <row r="188" spans="3:16">
      <c r="P188" s="26"/>
    </row>
    <row r="189" spans="3:16">
      <c r="P189" s="26"/>
    </row>
    <row r="190" spans="3:16">
      <c r="P190" s="26"/>
    </row>
    <row r="191" spans="3:16">
      <c r="P191" s="26"/>
    </row>
    <row r="192" spans="3:16">
      <c r="P192" s="26"/>
    </row>
    <row r="193" spans="16:16">
      <c r="P193" s="26"/>
    </row>
    <row r="194" spans="16:16">
      <c r="P194" s="26"/>
    </row>
    <row r="195" spans="16:16">
      <c r="P195" s="26"/>
    </row>
    <row r="196" spans="16:16">
      <c r="P196" s="26"/>
    </row>
    <row r="197" spans="16:16">
      <c r="P197" s="26"/>
    </row>
    <row r="198" spans="16:16">
      <c r="P198" s="26"/>
    </row>
    <row r="199" spans="16:16">
      <c r="P199" s="26"/>
    </row>
    <row r="200" spans="16:16">
      <c r="P200" s="26"/>
    </row>
    <row r="201" spans="16:16">
      <c r="P201" s="26"/>
    </row>
    <row r="202" spans="16:16">
      <c r="P202" s="26"/>
    </row>
    <row r="203" spans="16:16">
      <c r="P203" s="26"/>
    </row>
    <row r="204" spans="16:16">
      <c r="P204" s="26"/>
    </row>
    <row r="205" spans="16:16">
      <c r="P205" s="26"/>
    </row>
    <row r="206" spans="16:16">
      <c r="P206" s="26"/>
    </row>
    <row r="207" spans="16:16">
      <c r="P207" s="26"/>
    </row>
    <row r="208" spans="16:16">
      <c r="P208" s="26"/>
    </row>
    <row r="209" spans="16:16">
      <c r="P209" s="26"/>
    </row>
    <row r="210" spans="16:16">
      <c r="P210" s="26"/>
    </row>
    <row r="211" spans="16:16">
      <c r="P211" s="26"/>
    </row>
    <row r="212" spans="16:16">
      <c r="P212" s="26"/>
    </row>
    <row r="213" spans="16:16">
      <c r="P213" s="26"/>
    </row>
    <row r="214" spans="16:16">
      <c r="P214" s="26"/>
    </row>
    <row r="215" spans="16:16">
      <c r="P215" s="26"/>
    </row>
    <row r="216" spans="16:16">
      <c r="P216" s="26"/>
    </row>
    <row r="217" spans="16:16">
      <c r="P217" s="26"/>
    </row>
    <row r="218" spans="16:16">
      <c r="P218" s="26"/>
    </row>
    <row r="219" spans="16:16">
      <c r="P219" s="26"/>
    </row>
    <row r="220" spans="16:16">
      <c r="P220" s="26"/>
    </row>
    <row r="221" spans="16:16">
      <c r="P221" s="26"/>
    </row>
    <row r="222" spans="16:16">
      <c r="P222" s="26"/>
    </row>
    <row r="223" spans="16:16">
      <c r="P223" s="26"/>
    </row>
    <row r="224" spans="16:16">
      <c r="P224" s="26"/>
    </row>
    <row r="225" spans="16:16">
      <c r="P225" s="26"/>
    </row>
    <row r="226" spans="16:16">
      <c r="P226" s="26"/>
    </row>
    <row r="227" spans="16:16">
      <c r="P227" s="26"/>
    </row>
    <row r="228" spans="16:16">
      <c r="P228" s="26"/>
    </row>
    <row r="229" spans="16:16">
      <c r="P229" s="26"/>
    </row>
    <row r="230" spans="16:16">
      <c r="P230" s="26"/>
    </row>
    <row r="231" spans="16:16">
      <c r="P231" s="26"/>
    </row>
    <row r="232" spans="16:16">
      <c r="P232" s="26"/>
    </row>
    <row r="233" spans="16:16">
      <c r="P233" s="26"/>
    </row>
    <row r="234" spans="16:16">
      <c r="P234" s="26"/>
    </row>
    <row r="235" spans="16:16">
      <c r="P235" s="26"/>
    </row>
    <row r="236" spans="16:16">
      <c r="P236" s="26"/>
    </row>
    <row r="237" spans="16:16">
      <c r="P237" s="26"/>
    </row>
    <row r="238" spans="16:16">
      <c r="P238" s="26"/>
    </row>
    <row r="239" spans="16:16">
      <c r="P239" s="26"/>
    </row>
    <row r="240" spans="16:16">
      <c r="P240" s="26"/>
    </row>
    <row r="241" spans="16:16">
      <c r="P241" s="26"/>
    </row>
    <row r="242" spans="16:16">
      <c r="P242" s="26"/>
    </row>
    <row r="243" spans="16:16">
      <c r="P243" s="26"/>
    </row>
    <row r="244" spans="16:16">
      <c r="P244" s="26"/>
    </row>
    <row r="245" spans="16:16">
      <c r="P245" s="26"/>
    </row>
    <row r="246" spans="16:16">
      <c r="P246" s="26"/>
    </row>
    <row r="247" spans="16:16">
      <c r="P247" s="26"/>
    </row>
    <row r="248" spans="16:16">
      <c r="P248" s="26"/>
    </row>
    <row r="249" spans="16:16">
      <c r="P249" s="26"/>
    </row>
    <row r="250" spans="16:16">
      <c r="P250" s="26"/>
    </row>
    <row r="251" spans="16:16">
      <c r="P251" s="26"/>
    </row>
    <row r="252" spans="16:16">
      <c r="P252" s="26"/>
    </row>
    <row r="253" spans="16:16">
      <c r="P253" s="26"/>
    </row>
    <row r="254" spans="16:16">
      <c r="P254" s="26"/>
    </row>
    <row r="255" spans="16:16">
      <c r="P255" s="26"/>
    </row>
    <row r="256" spans="16:16">
      <c r="P256" s="26"/>
    </row>
    <row r="257" spans="16:16">
      <c r="P257" s="26"/>
    </row>
    <row r="258" spans="16:16">
      <c r="P258" s="26"/>
    </row>
    <row r="259" spans="16:16">
      <c r="P259" s="26"/>
    </row>
    <row r="260" spans="16:16">
      <c r="P260" s="26"/>
    </row>
    <row r="261" spans="16:16">
      <c r="P261" s="26"/>
    </row>
    <row r="262" spans="16:16">
      <c r="P262" s="26"/>
    </row>
    <row r="263" spans="16:16">
      <c r="P263" s="26"/>
    </row>
    <row r="264" spans="16:16">
      <c r="P264" s="26"/>
    </row>
    <row r="265" spans="16:16">
      <c r="P265" s="26"/>
    </row>
    <row r="266" spans="16:16">
      <c r="P266" s="26"/>
    </row>
    <row r="267" spans="16:16">
      <c r="P267" s="26"/>
    </row>
    <row r="268" spans="16:16">
      <c r="P268" s="26"/>
    </row>
    <row r="269" spans="16:16">
      <c r="P269" s="26"/>
    </row>
    <row r="270" spans="16:16">
      <c r="P270" s="26"/>
    </row>
    <row r="271" spans="16:16">
      <c r="P271" s="26"/>
    </row>
    <row r="272" spans="16:16">
      <c r="P272" s="26"/>
    </row>
    <row r="273" spans="16:16">
      <c r="P273" s="26"/>
    </row>
    <row r="274" spans="16:16">
      <c r="P274" s="26"/>
    </row>
    <row r="275" spans="16:16">
      <c r="P275" s="26"/>
    </row>
    <row r="276" spans="16:16">
      <c r="P276" s="26"/>
    </row>
    <row r="277" spans="16:16">
      <c r="P277" s="26"/>
    </row>
    <row r="278" spans="16:16">
      <c r="P278" s="26"/>
    </row>
    <row r="279" spans="16:16">
      <c r="P279" s="26"/>
    </row>
    <row r="280" spans="16:16">
      <c r="P280" s="26"/>
    </row>
    <row r="281" spans="16:16">
      <c r="P281" s="26"/>
    </row>
    <row r="282" spans="16:16">
      <c r="P282" s="26"/>
    </row>
    <row r="283" spans="16:16">
      <c r="P283" s="26"/>
    </row>
    <row r="284" spans="16:16">
      <c r="P284" s="26"/>
    </row>
    <row r="285" spans="16:16">
      <c r="P285" s="26"/>
    </row>
    <row r="286" spans="16:16">
      <c r="P286" s="26"/>
    </row>
    <row r="287" spans="16:16">
      <c r="P287" s="26"/>
    </row>
    <row r="288" spans="16:16">
      <c r="P288" s="26"/>
    </row>
    <row r="289" spans="16:16">
      <c r="P289" s="26"/>
    </row>
    <row r="290" spans="16:16">
      <c r="P290" s="26"/>
    </row>
    <row r="291" spans="16:16">
      <c r="P291" s="26"/>
    </row>
    <row r="292" spans="16:16">
      <c r="P292" s="26"/>
    </row>
    <row r="293" spans="16:16">
      <c r="P293" s="26"/>
    </row>
    <row r="294" spans="16:16">
      <c r="P294" s="26"/>
    </row>
    <row r="295" spans="16:16">
      <c r="P295" s="26"/>
    </row>
    <row r="296" spans="16:16">
      <c r="P296" s="26"/>
    </row>
    <row r="297" spans="16:16">
      <c r="P297" s="26"/>
    </row>
    <row r="298" spans="16:16">
      <c r="P298" s="26"/>
    </row>
    <row r="299" spans="16:16">
      <c r="P299" s="26"/>
    </row>
    <row r="300" spans="16:16">
      <c r="P300" s="26"/>
    </row>
    <row r="301" spans="16:16">
      <c r="P301" s="26"/>
    </row>
    <row r="302" spans="16:16">
      <c r="P302" s="26"/>
    </row>
    <row r="303" spans="16:16">
      <c r="P303" s="26"/>
    </row>
    <row r="304" spans="16:16">
      <c r="P304" s="26"/>
    </row>
    <row r="305" spans="16:16">
      <c r="P305" s="26"/>
    </row>
    <row r="306" spans="16:16">
      <c r="P306" s="26"/>
    </row>
    <row r="307" spans="16:16">
      <c r="P307" s="26"/>
    </row>
    <row r="308" spans="16:16">
      <c r="P308" s="26"/>
    </row>
    <row r="309" spans="16:16">
      <c r="P309" s="26"/>
    </row>
    <row r="310" spans="16:16">
      <c r="P310" s="26"/>
    </row>
    <row r="311" spans="16:16">
      <c r="P311" s="26"/>
    </row>
    <row r="312" spans="16:16">
      <c r="P312" s="26"/>
    </row>
    <row r="313" spans="16:16">
      <c r="P313" s="26"/>
    </row>
    <row r="314" spans="16:16">
      <c r="P314" s="26"/>
    </row>
    <row r="315" spans="16:16">
      <c r="P315" s="26"/>
    </row>
    <row r="316" spans="16:16">
      <c r="P316" s="26"/>
    </row>
    <row r="317" spans="16:16">
      <c r="P317" s="26"/>
    </row>
    <row r="318" spans="16:16">
      <c r="P318" s="26"/>
    </row>
    <row r="319" spans="16:16">
      <c r="P319" s="26"/>
    </row>
    <row r="320" spans="16:16">
      <c r="P320" s="26"/>
    </row>
    <row r="321" spans="16:16">
      <c r="P321" s="26"/>
    </row>
    <row r="322" spans="16:16">
      <c r="P322" s="26"/>
    </row>
    <row r="323" spans="16:16">
      <c r="P323" s="26"/>
    </row>
    <row r="324" spans="16:16">
      <c r="P324" s="26"/>
    </row>
    <row r="325" spans="16:16">
      <c r="P325" s="26"/>
    </row>
    <row r="326" spans="16:16">
      <c r="P326" s="26"/>
    </row>
    <row r="327" spans="16:16">
      <c r="P327" s="26"/>
    </row>
    <row r="328" spans="16:16">
      <c r="P328" s="26"/>
    </row>
    <row r="329" spans="16:16">
      <c r="P329" s="26"/>
    </row>
    <row r="330" spans="16:16">
      <c r="P330" s="26"/>
    </row>
    <row r="331" spans="16:16">
      <c r="P331" s="26"/>
    </row>
    <row r="332" spans="16:16">
      <c r="P332" s="26"/>
    </row>
    <row r="333" spans="16:16">
      <c r="P333" s="26"/>
    </row>
    <row r="334" spans="16:16">
      <c r="P334" s="26"/>
    </row>
    <row r="335" spans="16:16">
      <c r="P335" s="26"/>
    </row>
    <row r="336" spans="16:16">
      <c r="P336" s="26"/>
    </row>
    <row r="337" spans="16:16">
      <c r="P337" s="26"/>
    </row>
    <row r="338" spans="16:16">
      <c r="P338" s="26"/>
    </row>
    <row r="339" spans="16:16">
      <c r="P339" s="26"/>
    </row>
    <row r="340" spans="16:16">
      <c r="P340" s="26"/>
    </row>
    <row r="341" spans="16:16">
      <c r="P341" s="26"/>
    </row>
    <row r="342" spans="16:16">
      <c r="P342" s="26"/>
    </row>
    <row r="343" spans="16:16">
      <c r="P343" s="26"/>
    </row>
    <row r="344" spans="16:16">
      <c r="P344" s="26"/>
    </row>
    <row r="345" spans="16:16">
      <c r="P345" s="26"/>
    </row>
    <row r="346" spans="16:16">
      <c r="P346" s="26"/>
    </row>
    <row r="347" spans="16:16">
      <c r="P347" s="26"/>
    </row>
    <row r="348" spans="16:16">
      <c r="P348" s="26"/>
    </row>
    <row r="349" spans="16:16">
      <c r="P349" s="26"/>
    </row>
    <row r="350" spans="16:16">
      <c r="P350" s="26"/>
    </row>
    <row r="351" spans="16:16">
      <c r="P351" s="26"/>
    </row>
    <row r="352" spans="16:16">
      <c r="P352" s="26"/>
    </row>
    <row r="353" spans="16:16">
      <c r="P353" s="26"/>
    </row>
    <row r="354" spans="16:16">
      <c r="P354" s="26"/>
    </row>
    <row r="355" spans="16:16">
      <c r="P355" s="26"/>
    </row>
    <row r="356" spans="16:16">
      <c r="P356" s="26"/>
    </row>
    <row r="357" spans="16:16">
      <c r="P357" s="26"/>
    </row>
    <row r="358" spans="16:16">
      <c r="P358" s="26"/>
    </row>
    <row r="359" spans="16:16">
      <c r="P359" s="26"/>
    </row>
    <row r="360" spans="16:16">
      <c r="P360" s="26"/>
    </row>
    <row r="361" spans="16:16">
      <c r="P361" s="26"/>
    </row>
    <row r="362" spans="16:16">
      <c r="P362" s="26"/>
    </row>
    <row r="363" spans="16:16">
      <c r="P363" s="26"/>
    </row>
    <row r="364" spans="16:16">
      <c r="P364" s="26"/>
    </row>
    <row r="365" spans="16:16">
      <c r="P365" s="26"/>
    </row>
    <row r="366" spans="16:16">
      <c r="P366" s="26"/>
    </row>
    <row r="367" spans="16:16">
      <c r="P367" s="26"/>
    </row>
    <row r="368" spans="16:16">
      <c r="P368" s="26"/>
    </row>
    <row r="369" spans="16:16">
      <c r="P369" s="26"/>
    </row>
    <row r="370" spans="16:16">
      <c r="P370" s="26"/>
    </row>
    <row r="371" spans="16:16">
      <c r="P371" s="26"/>
    </row>
    <row r="372" spans="16:16">
      <c r="P372" s="26"/>
    </row>
    <row r="373" spans="16:16">
      <c r="P373" s="26"/>
    </row>
    <row r="374" spans="16:16">
      <c r="P374" s="26"/>
    </row>
    <row r="375" spans="16:16">
      <c r="P375" s="26"/>
    </row>
    <row r="376" spans="16:16">
      <c r="P376" s="26"/>
    </row>
    <row r="377" spans="16:16">
      <c r="P377" s="26"/>
    </row>
    <row r="378" spans="16:16">
      <c r="P378" s="26"/>
    </row>
    <row r="379" spans="16:16">
      <c r="P379" s="26"/>
    </row>
    <row r="380" spans="16:16">
      <c r="P380" s="26"/>
    </row>
    <row r="381" spans="16:16">
      <c r="P381" s="26"/>
    </row>
    <row r="382" spans="16:16">
      <c r="P382" s="26"/>
    </row>
    <row r="383" spans="16:16">
      <c r="P383" s="26"/>
    </row>
    <row r="384" spans="16:16">
      <c r="P384" s="26"/>
    </row>
    <row r="385" spans="16:16">
      <c r="P385" s="26"/>
    </row>
    <row r="386" spans="16:16">
      <c r="P386" s="26"/>
    </row>
    <row r="387" spans="16:16">
      <c r="P387" s="26"/>
    </row>
    <row r="388" spans="16:16">
      <c r="P388" s="26"/>
    </row>
    <row r="389" spans="16:16">
      <c r="P389" s="26"/>
    </row>
    <row r="390" spans="16:16">
      <c r="P390" s="26"/>
    </row>
    <row r="391" spans="16:16">
      <c r="P391" s="26"/>
    </row>
    <row r="392" spans="16:16">
      <c r="P392" s="26"/>
    </row>
    <row r="393" spans="16:16">
      <c r="P393" s="26"/>
    </row>
    <row r="394" spans="16:16">
      <c r="P394" s="26"/>
    </row>
    <row r="395" spans="16:16">
      <c r="P395" s="26"/>
    </row>
    <row r="396" spans="16:16">
      <c r="P396" s="26"/>
    </row>
    <row r="397" spans="16:16">
      <c r="P397" s="26"/>
    </row>
    <row r="398" spans="16:16">
      <c r="P398" s="26"/>
    </row>
    <row r="399" spans="16:16">
      <c r="P399" s="26"/>
    </row>
    <row r="400" spans="16:16">
      <c r="P400" s="26"/>
    </row>
    <row r="401" spans="16:16">
      <c r="P401" s="26"/>
    </row>
    <row r="402" spans="16:16">
      <c r="P402" s="26"/>
    </row>
    <row r="403" spans="16:16">
      <c r="P403" s="26"/>
    </row>
    <row r="404" spans="16:16">
      <c r="P404" s="26"/>
    </row>
    <row r="405" spans="16:16">
      <c r="P405" s="26"/>
    </row>
    <row r="406" spans="16:16">
      <c r="P406" s="26"/>
    </row>
    <row r="407" spans="16:16">
      <c r="P407" s="26"/>
    </row>
    <row r="408" spans="16:16">
      <c r="P408" s="26"/>
    </row>
    <row r="409" spans="16:16">
      <c r="P409" s="26"/>
    </row>
    <row r="410" spans="16:16">
      <c r="P410" s="26"/>
    </row>
    <row r="411" spans="16:16">
      <c r="P411" s="26"/>
    </row>
    <row r="412" spans="16:16">
      <c r="P412" s="26"/>
    </row>
    <row r="413" spans="16:16">
      <c r="P413" s="26"/>
    </row>
    <row r="414" spans="16:16">
      <c r="P414" s="26"/>
    </row>
    <row r="415" spans="16:16">
      <c r="P415" s="26"/>
    </row>
    <row r="416" spans="16:16">
      <c r="P416" s="26"/>
    </row>
    <row r="417" spans="16:16">
      <c r="P417" s="26"/>
    </row>
    <row r="418" spans="16:16">
      <c r="P418" s="26"/>
    </row>
    <row r="419" spans="16:16">
      <c r="P419" s="26"/>
    </row>
    <row r="420" spans="16:16">
      <c r="P420" s="26"/>
    </row>
    <row r="421" spans="16:16">
      <c r="P421" s="26"/>
    </row>
    <row r="422" spans="16:16">
      <c r="P422" s="26"/>
    </row>
    <row r="423" spans="16:16">
      <c r="P423" s="26"/>
    </row>
    <row r="424" spans="16:16">
      <c r="P424" s="26"/>
    </row>
    <row r="425" spans="16:16">
      <c r="P425" s="26"/>
    </row>
    <row r="426" spans="16:16">
      <c r="P426" s="26"/>
    </row>
    <row r="427" spans="16:16">
      <c r="P427" s="26"/>
    </row>
    <row r="428" spans="16:16">
      <c r="P428" s="26"/>
    </row>
    <row r="429" spans="16:16">
      <c r="P429" s="26"/>
    </row>
    <row r="430" spans="16:16">
      <c r="P430" s="26"/>
    </row>
    <row r="431" spans="16:16">
      <c r="P431" s="26"/>
    </row>
    <row r="432" spans="16:16">
      <c r="P432" s="26"/>
    </row>
    <row r="433" spans="16:16">
      <c r="P433" s="26"/>
    </row>
    <row r="434" spans="16:16">
      <c r="P434" s="26"/>
    </row>
    <row r="435" spans="16:16">
      <c r="P435" s="26"/>
    </row>
    <row r="436" spans="16:16">
      <c r="P436" s="26"/>
    </row>
    <row r="437" spans="16:16">
      <c r="P437" s="26"/>
    </row>
    <row r="438" spans="16:16">
      <c r="P438" s="26"/>
    </row>
  </sheetData>
  <mergeCells count="5">
    <mergeCell ref="A4:H4"/>
    <mergeCell ref="A26:H26"/>
    <mergeCell ref="A13:H13"/>
    <mergeCell ref="C183:H183"/>
    <mergeCell ref="A1:H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55DA2-02F9-46E3-8518-B0E5D2170277}">
  <dimension ref="A1:H52"/>
  <sheetViews>
    <sheetView zoomScale="85" zoomScaleNormal="85" workbookViewId="0">
      <selection activeCell="K6" sqref="K6"/>
    </sheetView>
  </sheetViews>
  <sheetFormatPr defaultRowHeight="15"/>
  <cols>
    <col min="2" max="2" width="15.7109375" customWidth="1"/>
    <col min="3" max="3" width="37" customWidth="1"/>
    <col min="4" max="4" width="17.5703125" customWidth="1"/>
    <col min="5" max="5" width="32.7109375" customWidth="1"/>
    <col min="6" max="6" width="14.140625" customWidth="1"/>
    <col min="7" max="7" width="25" customWidth="1"/>
    <col min="8" max="8" width="20.5703125" customWidth="1"/>
  </cols>
  <sheetData>
    <row r="1" spans="1:8">
      <c r="A1" s="38" t="s">
        <v>65</v>
      </c>
      <c r="B1" s="38"/>
      <c r="C1" s="38"/>
      <c r="D1" s="38"/>
      <c r="E1" s="38"/>
      <c r="F1" s="38"/>
      <c r="G1" s="38"/>
      <c r="H1" s="38"/>
    </row>
    <row r="2" spans="1:8">
      <c r="A2" s="40"/>
      <c r="B2" s="40"/>
      <c r="C2" s="40"/>
      <c r="D2" s="40"/>
      <c r="E2" s="40"/>
      <c r="F2" s="40"/>
      <c r="G2" s="40"/>
      <c r="H2" s="40"/>
    </row>
    <row r="3" spans="1:8" ht="110.25" customHeight="1">
      <c r="A3" s="44" t="s">
        <v>0</v>
      </c>
      <c r="B3" s="44" t="s">
        <v>66</v>
      </c>
      <c r="C3" s="45" t="s">
        <v>67</v>
      </c>
      <c r="D3" s="45" t="s">
        <v>68</v>
      </c>
      <c r="E3" s="45" t="s">
        <v>69</v>
      </c>
      <c r="F3" s="44" t="s">
        <v>70</v>
      </c>
      <c r="G3" s="44" t="s">
        <v>71</v>
      </c>
      <c r="H3" s="44" t="s">
        <v>72</v>
      </c>
    </row>
    <row r="4" spans="1:8" ht="15" customHeight="1">
      <c r="A4" s="29" t="s">
        <v>74</v>
      </c>
      <c r="B4" s="30"/>
      <c r="C4" s="30"/>
      <c r="D4" s="30"/>
      <c r="E4" s="30"/>
      <c r="F4" s="30"/>
      <c r="G4" s="30"/>
      <c r="H4" s="30"/>
    </row>
    <row r="5" spans="1:8" ht="16.5" customHeight="1">
      <c r="A5" s="42">
        <v>1</v>
      </c>
      <c r="B5" s="17" t="s">
        <v>73</v>
      </c>
      <c r="C5" s="8" t="s">
        <v>18</v>
      </c>
      <c r="D5" s="42">
        <f>851003450771</f>
        <v>851003450771</v>
      </c>
      <c r="E5" s="11">
        <v>45532</v>
      </c>
      <c r="F5" s="42"/>
      <c r="G5" s="42"/>
      <c r="H5" s="42"/>
    </row>
    <row r="6" spans="1:8" s="41" customFormat="1" ht="16.5" customHeight="1">
      <c r="A6" s="42">
        <v>2</v>
      </c>
      <c r="B6" s="17" t="s">
        <v>73</v>
      </c>
      <c r="C6" s="8" t="s">
        <v>19</v>
      </c>
      <c r="D6" s="42">
        <v>741018301131</v>
      </c>
      <c r="E6" s="11">
        <v>45492</v>
      </c>
      <c r="F6" s="42"/>
      <c r="G6" s="42"/>
      <c r="H6" s="42"/>
    </row>
    <row r="7" spans="1:8" s="41" customFormat="1" ht="16.5" customHeight="1">
      <c r="A7" s="42">
        <v>3</v>
      </c>
      <c r="B7" s="17" t="s">
        <v>73</v>
      </c>
      <c r="C7" s="8" t="s">
        <v>20</v>
      </c>
      <c r="D7" s="42">
        <f>730503301440</f>
        <v>730503301440</v>
      </c>
      <c r="E7" s="11">
        <v>45555</v>
      </c>
      <c r="F7" s="42"/>
      <c r="G7" s="42"/>
      <c r="H7" s="42"/>
    </row>
    <row r="8" spans="1:8" s="41" customFormat="1" ht="16.5" customHeight="1">
      <c r="A8" s="42">
        <v>4</v>
      </c>
      <c r="B8" s="17" t="s">
        <v>73</v>
      </c>
      <c r="C8" s="8" t="s">
        <v>26</v>
      </c>
      <c r="D8" s="42">
        <f>820415301997</f>
        <v>820415301997</v>
      </c>
      <c r="E8" s="11">
        <v>45549</v>
      </c>
      <c r="F8" s="42"/>
      <c r="G8" s="42"/>
      <c r="H8" s="42"/>
    </row>
    <row r="9" spans="1:8" s="41" customFormat="1" ht="16.5" customHeight="1">
      <c r="A9" s="42">
        <v>5</v>
      </c>
      <c r="B9" s="17" t="s">
        <v>73</v>
      </c>
      <c r="C9" s="8" t="s">
        <v>28</v>
      </c>
      <c r="D9" s="42">
        <f>941102351176</f>
        <v>941102351176</v>
      </c>
      <c r="E9" s="11">
        <v>45425</v>
      </c>
      <c r="F9" s="42"/>
      <c r="G9" s="42"/>
      <c r="H9" s="42"/>
    </row>
    <row r="10" spans="1:8" s="41" customFormat="1" ht="16.5" customHeight="1">
      <c r="A10" s="42">
        <v>6</v>
      </c>
      <c r="B10" s="17" t="s">
        <v>73</v>
      </c>
      <c r="C10" s="8" t="s">
        <v>29</v>
      </c>
      <c r="D10" s="42">
        <f>790308402149</f>
        <v>790308402149</v>
      </c>
      <c r="E10" s="11">
        <v>45446</v>
      </c>
      <c r="F10" s="42"/>
      <c r="G10" s="42"/>
      <c r="H10" s="42"/>
    </row>
    <row r="11" spans="1:8" s="41" customFormat="1" ht="16.5" customHeight="1">
      <c r="A11" s="42">
        <v>7</v>
      </c>
      <c r="B11" s="17" t="s">
        <v>73</v>
      </c>
      <c r="C11" s="8" t="s">
        <v>30</v>
      </c>
      <c r="D11" s="42">
        <f>780408302392</f>
        <v>780408302392</v>
      </c>
      <c r="E11" s="11">
        <v>45443</v>
      </c>
      <c r="F11" s="42"/>
      <c r="G11" s="42"/>
      <c r="H11" s="42"/>
    </row>
    <row r="12" spans="1:8" s="41" customFormat="1" ht="16.5" customHeight="1">
      <c r="A12" s="42">
        <v>8</v>
      </c>
      <c r="B12" s="17" t="s">
        <v>73</v>
      </c>
      <c r="C12" s="8" t="s">
        <v>31</v>
      </c>
      <c r="D12" s="42">
        <v>960102450373</v>
      </c>
      <c r="E12" s="11">
        <v>45554</v>
      </c>
      <c r="F12" s="42"/>
      <c r="G12" s="42"/>
      <c r="H12" s="42"/>
    </row>
    <row r="13" spans="1:8">
      <c r="A13" s="34" t="s">
        <v>75</v>
      </c>
      <c r="B13" s="35"/>
      <c r="C13" s="35"/>
      <c r="D13" s="35"/>
      <c r="E13" s="35"/>
      <c r="F13" s="35"/>
      <c r="G13" s="35"/>
      <c r="H13" s="36"/>
    </row>
    <row r="14" spans="1:8" s="41" customFormat="1" ht="16.5" customHeight="1">
      <c r="A14" s="42">
        <v>9</v>
      </c>
      <c r="B14" s="17" t="s">
        <v>73</v>
      </c>
      <c r="C14" s="8" t="s">
        <v>13</v>
      </c>
      <c r="D14" s="42">
        <f>751022450447</f>
        <v>751022450447</v>
      </c>
      <c r="E14" s="11" t="s">
        <v>14</v>
      </c>
      <c r="F14" s="42"/>
      <c r="G14" s="42"/>
      <c r="H14" s="42"/>
    </row>
    <row r="15" spans="1:8" s="41" customFormat="1" ht="16.5" customHeight="1">
      <c r="A15" s="42">
        <v>10</v>
      </c>
      <c r="B15" s="17" t="s">
        <v>73</v>
      </c>
      <c r="C15" s="8" t="s">
        <v>15</v>
      </c>
      <c r="D15" s="42">
        <v>750827400385</v>
      </c>
      <c r="E15" s="11">
        <v>44998</v>
      </c>
      <c r="F15" s="42"/>
      <c r="G15" s="42"/>
      <c r="H15" s="42"/>
    </row>
    <row r="16" spans="1:8" s="41" customFormat="1" ht="16.5" customHeight="1">
      <c r="A16" s="42">
        <v>11</v>
      </c>
      <c r="B16" s="17" t="s">
        <v>73</v>
      </c>
      <c r="C16" s="8" t="s">
        <v>16</v>
      </c>
      <c r="D16" s="42">
        <f>670325400646</f>
        <v>670325400646</v>
      </c>
      <c r="E16" s="11">
        <v>44995</v>
      </c>
      <c r="F16" s="42"/>
      <c r="G16" s="42"/>
      <c r="H16" s="42"/>
    </row>
    <row r="17" spans="1:8" s="41" customFormat="1" ht="16.5" customHeight="1">
      <c r="A17" s="42">
        <v>12</v>
      </c>
      <c r="B17" s="17" t="s">
        <v>73</v>
      </c>
      <c r="C17" s="8" t="s">
        <v>17</v>
      </c>
      <c r="D17" s="42">
        <f>880903450905</f>
        <v>880903450905</v>
      </c>
      <c r="E17" s="11">
        <v>44988</v>
      </c>
      <c r="F17" s="42"/>
      <c r="G17" s="42"/>
      <c r="H17" s="42"/>
    </row>
    <row r="18" spans="1:8" s="41" customFormat="1" ht="16.5" customHeight="1">
      <c r="A18" s="42">
        <v>13</v>
      </c>
      <c r="B18" s="17" t="s">
        <v>73</v>
      </c>
      <c r="C18" s="8" t="s">
        <v>21</v>
      </c>
      <c r="D18" s="42">
        <f>651007300491</f>
        <v>651007300491</v>
      </c>
      <c r="E18" s="11">
        <v>45071</v>
      </c>
      <c r="F18" s="42"/>
      <c r="G18" s="42"/>
      <c r="H18" s="42"/>
    </row>
    <row r="19" spans="1:8" s="41" customFormat="1" ht="16.5" customHeight="1">
      <c r="A19" s="42">
        <v>14</v>
      </c>
      <c r="B19" s="17" t="s">
        <v>73</v>
      </c>
      <c r="C19" s="8" t="s">
        <v>22</v>
      </c>
      <c r="D19" s="42">
        <v>750727401280</v>
      </c>
      <c r="E19" s="11" t="s">
        <v>34</v>
      </c>
      <c r="F19" s="42"/>
      <c r="G19" s="42"/>
      <c r="H19" s="42"/>
    </row>
    <row r="20" spans="1:8" s="41" customFormat="1" ht="16.5" customHeight="1">
      <c r="A20" s="42">
        <v>15</v>
      </c>
      <c r="B20" s="17" t="s">
        <v>73</v>
      </c>
      <c r="C20" s="8" t="s">
        <v>23</v>
      </c>
      <c r="D20" s="42">
        <f>901121302095</f>
        <v>901121302095</v>
      </c>
      <c r="E20" s="11">
        <v>44985</v>
      </c>
      <c r="F20" s="42"/>
      <c r="G20" s="42"/>
      <c r="H20" s="42"/>
    </row>
    <row r="21" spans="1:8" s="41" customFormat="1" ht="16.5" customHeight="1">
      <c r="A21" s="42">
        <v>16</v>
      </c>
      <c r="B21" s="17" t="s">
        <v>73</v>
      </c>
      <c r="C21" s="8" t="s">
        <v>24</v>
      </c>
      <c r="D21" s="42">
        <f>790621402824</f>
        <v>790621402824</v>
      </c>
      <c r="E21" s="11">
        <v>45041</v>
      </c>
      <c r="F21" s="42"/>
      <c r="G21" s="42"/>
      <c r="H21" s="42"/>
    </row>
    <row r="22" spans="1:8" s="41" customFormat="1" ht="16.5" customHeight="1">
      <c r="A22" s="42">
        <v>17</v>
      </c>
      <c r="B22" s="17" t="s">
        <v>73</v>
      </c>
      <c r="C22" s="8" t="s">
        <v>25</v>
      </c>
      <c r="D22" s="42">
        <f>830512451087</f>
        <v>830512451087</v>
      </c>
      <c r="E22" s="11">
        <v>45009</v>
      </c>
      <c r="F22" s="42"/>
      <c r="G22" s="42"/>
      <c r="H22" s="42"/>
    </row>
    <row r="23" spans="1:8" s="41" customFormat="1" ht="16.5" customHeight="1">
      <c r="A23" s="42">
        <v>18</v>
      </c>
      <c r="B23" s="17" t="s">
        <v>73</v>
      </c>
      <c r="C23" s="8" t="s">
        <v>48</v>
      </c>
      <c r="D23" s="42">
        <f>810724300283</f>
        <v>810724300283</v>
      </c>
      <c r="E23" s="11">
        <v>45078</v>
      </c>
      <c r="F23" s="42"/>
      <c r="G23" s="42"/>
      <c r="H23" s="42"/>
    </row>
    <row r="24" spans="1:8" s="41" customFormat="1" ht="16.5" customHeight="1">
      <c r="A24" s="42">
        <v>19</v>
      </c>
      <c r="B24" s="17" t="s">
        <v>73</v>
      </c>
      <c r="C24" s="8" t="s">
        <v>27</v>
      </c>
      <c r="D24" s="42">
        <f>830215350216</f>
        <v>830215350216</v>
      </c>
      <c r="E24" s="11">
        <v>44988</v>
      </c>
      <c r="F24" s="42"/>
      <c r="G24" s="42"/>
      <c r="H24" s="42"/>
    </row>
    <row r="25" spans="1:8" s="41" customFormat="1" ht="16.5" customHeight="1">
      <c r="A25" s="42">
        <v>20</v>
      </c>
      <c r="B25" s="17" t="s">
        <v>73</v>
      </c>
      <c r="C25" s="8" t="s">
        <v>32</v>
      </c>
      <c r="D25" s="42">
        <f>800202401585</f>
        <v>800202401585</v>
      </c>
      <c r="E25" s="11">
        <v>44995</v>
      </c>
      <c r="F25" s="42"/>
      <c r="G25" s="42"/>
      <c r="H25" s="42"/>
    </row>
    <row r="26" spans="1:8">
      <c r="A26" s="31" t="s">
        <v>76</v>
      </c>
      <c r="B26" s="32"/>
      <c r="C26" s="32"/>
      <c r="D26" s="32"/>
      <c r="E26" s="32"/>
      <c r="F26" s="32"/>
      <c r="G26" s="32"/>
      <c r="H26" s="33"/>
    </row>
    <row r="27" spans="1:8" s="41" customFormat="1" ht="16.5" customHeight="1">
      <c r="A27" s="42">
        <v>22</v>
      </c>
      <c r="B27" s="17" t="s">
        <v>73</v>
      </c>
      <c r="C27" s="8" t="s">
        <v>35</v>
      </c>
      <c r="D27" s="42">
        <f>900412301402</f>
        <v>900412301402</v>
      </c>
      <c r="E27" s="11">
        <v>45242</v>
      </c>
      <c r="F27" s="42"/>
      <c r="G27" s="42">
        <v>7</v>
      </c>
      <c r="H27" s="42">
        <v>1</v>
      </c>
    </row>
    <row r="28" spans="1:8" s="41" customFormat="1" ht="16.5" customHeight="1">
      <c r="A28" s="42">
        <v>23</v>
      </c>
      <c r="B28" s="17" t="s">
        <v>73</v>
      </c>
      <c r="C28" s="8" t="s">
        <v>36</v>
      </c>
      <c r="D28" s="42">
        <v>620315301298</v>
      </c>
      <c r="E28" s="11">
        <v>44451</v>
      </c>
      <c r="F28" s="42"/>
      <c r="G28" s="42">
        <v>1</v>
      </c>
      <c r="H28" s="42">
        <v>1</v>
      </c>
    </row>
    <row r="29" spans="1:8" s="41" customFormat="1" ht="16.5" customHeight="1">
      <c r="A29" s="42">
        <v>24</v>
      </c>
      <c r="B29" s="17" t="s">
        <v>73</v>
      </c>
      <c r="C29" s="8" t="s">
        <v>37</v>
      </c>
      <c r="D29" s="42">
        <v>810816499010</v>
      </c>
      <c r="E29" s="11">
        <v>45048</v>
      </c>
      <c r="F29" s="42"/>
      <c r="G29" s="42" t="s">
        <v>63</v>
      </c>
      <c r="H29" s="42"/>
    </row>
    <row r="30" spans="1:8" s="41" customFormat="1" ht="16.5" customHeight="1">
      <c r="A30" s="42">
        <v>25</v>
      </c>
      <c r="B30" s="17" t="s">
        <v>73</v>
      </c>
      <c r="C30" s="8" t="s">
        <v>38</v>
      </c>
      <c r="D30" s="42">
        <v>890216350292</v>
      </c>
      <c r="E30" s="11">
        <v>45432</v>
      </c>
      <c r="F30" s="42"/>
      <c r="G30" s="42">
        <v>2</v>
      </c>
      <c r="H30" s="42">
        <v>1</v>
      </c>
    </row>
    <row r="31" spans="1:8" s="41" customFormat="1" ht="16.5" customHeight="1">
      <c r="A31" s="42">
        <v>26</v>
      </c>
      <c r="B31" s="17" t="s">
        <v>73</v>
      </c>
      <c r="C31" s="8" t="s">
        <v>39</v>
      </c>
      <c r="D31" s="42">
        <f>810322400551</f>
        <v>810322400551</v>
      </c>
      <c r="E31" s="11" t="s">
        <v>14</v>
      </c>
      <c r="F31" s="42"/>
      <c r="G31" s="42">
        <v>2</v>
      </c>
      <c r="H31" s="42"/>
    </row>
    <row r="32" spans="1:8" s="41" customFormat="1" ht="16.5" customHeight="1">
      <c r="A32" s="42">
        <v>27</v>
      </c>
      <c r="B32" s="17" t="s">
        <v>73</v>
      </c>
      <c r="C32" s="8" t="s">
        <v>40</v>
      </c>
      <c r="D32" s="42">
        <v>880131401485</v>
      </c>
      <c r="E32" s="11">
        <v>44980</v>
      </c>
      <c r="F32" s="42"/>
      <c r="G32" s="42">
        <v>9</v>
      </c>
      <c r="H32" s="42">
        <v>3</v>
      </c>
    </row>
    <row r="33" spans="1:8" s="41" customFormat="1" ht="16.5" customHeight="1">
      <c r="A33" s="42">
        <v>28</v>
      </c>
      <c r="B33" s="17" t="s">
        <v>73</v>
      </c>
      <c r="C33" s="8" t="s">
        <v>64</v>
      </c>
      <c r="D33" s="42">
        <f>750224350337</f>
        <v>750224350337</v>
      </c>
      <c r="E33" s="11">
        <v>44991</v>
      </c>
      <c r="F33" s="42"/>
      <c r="G33" s="42">
        <v>8</v>
      </c>
      <c r="H33" s="42"/>
    </row>
    <row r="34" spans="1:8" s="41" customFormat="1" ht="16.5" customHeight="1">
      <c r="A34" s="42">
        <v>29</v>
      </c>
      <c r="B34" s="17" t="s">
        <v>73</v>
      </c>
      <c r="C34" s="8" t="s">
        <v>41</v>
      </c>
      <c r="D34" s="42">
        <f>990101301923</f>
        <v>990101301923</v>
      </c>
      <c r="E34" s="11">
        <v>45482</v>
      </c>
      <c r="F34" s="42"/>
      <c r="G34" s="42">
        <v>4</v>
      </c>
      <c r="H34" s="42"/>
    </row>
    <row r="35" spans="1:8" s="41" customFormat="1" ht="16.5" customHeight="1">
      <c r="A35" s="42">
        <v>30</v>
      </c>
      <c r="B35" s="17" t="s">
        <v>73</v>
      </c>
      <c r="C35" s="8" t="s">
        <v>42</v>
      </c>
      <c r="D35" s="42">
        <f>810209300312</f>
        <v>810209300312</v>
      </c>
      <c r="E35" s="11">
        <v>45354</v>
      </c>
      <c r="F35" s="42"/>
      <c r="G35" s="42">
        <v>1</v>
      </c>
      <c r="H35" s="42"/>
    </row>
    <row r="36" spans="1:8" s="41" customFormat="1" ht="16.5" customHeight="1">
      <c r="A36" s="42">
        <v>31</v>
      </c>
      <c r="B36" s="17" t="s">
        <v>73</v>
      </c>
      <c r="C36" s="8" t="s">
        <v>43</v>
      </c>
      <c r="D36" s="42">
        <f>841120450385</f>
        <v>841120450385</v>
      </c>
      <c r="E36" s="11">
        <v>44998</v>
      </c>
      <c r="F36" s="42"/>
      <c r="G36" s="42">
        <v>8</v>
      </c>
      <c r="H36" s="42">
        <v>4</v>
      </c>
    </row>
    <row r="37" spans="1:8" s="41" customFormat="1" ht="16.5" customHeight="1">
      <c r="A37" s="42">
        <v>32</v>
      </c>
      <c r="B37" s="17" t="s">
        <v>73</v>
      </c>
      <c r="C37" s="8" t="s">
        <v>1</v>
      </c>
      <c r="D37" s="42">
        <f>880309351711</f>
        <v>880309351711</v>
      </c>
      <c r="E37" s="11">
        <v>44999</v>
      </c>
      <c r="F37" s="42"/>
      <c r="G37" s="42">
        <v>17</v>
      </c>
      <c r="H37" s="42">
        <v>7</v>
      </c>
    </row>
    <row r="38" spans="1:8" s="41" customFormat="1" ht="16.5" customHeight="1">
      <c r="A38" s="42">
        <v>33</v>
      </c>
      <c r="B38" s="17" t="s">
        <v>73</v>
      </c>
      <c r="C38" s="8" t="s">
        <v>44</v>
      </c>
      <c r="D38" s="42">
        <f>811206350701</f>
        <v>811206350701</v>
      </c>
      <c r="E38" s="11">
        <v>44999</v>
      </c>
      <c r="F38" s="42"/>
      <c r="G38" s="42">
        <v>5</v>
      </c>
      <c r="H38" s="42">
        <v>3</v>
      </c>
    </row>
    <row r="39" spans="1:8" s="41" customFormat="1" ht="16.5" customHeight="1">
      <c r="A39" s="42">
        <v>34</v>
      </c>
      <c r="B39" s="17" t="s">
        <v>73</v>
      </c>
      <c r="C39" s="8" t="s">
        <v>45</v>
      </c>
      <c r="D39" s="42">
        <f>810121400915</f>
        <v>810121400915</v>
      </c>
      <c r="E39" s="11">
        <v>44992</v>
      </c>
      <c r="F39" s="42"/>
      <c r="G39" s="42">
        <v>3</v>
      </c>
      <c r="H39" s="42">
        <v>1</v>
      </c>
    </row>
    <row r="40" spans="1:8" s="41" customFormat="1" ht="16.5" customHeight="1">
      <c r="A40" s="42">
        <v>35</v>
      </c>
      <c r="B40" s="17" t="s">
        <v>73</v>
      </c>
      <c r="C40" s="8" t="s">
        <v>46</v>
      </c>
      <c r="D40" s="42">
        <f>861030450522</f>
        <v>861030450522</v>
      </c>
      <c r="E40" s="11" t="s">
        <v>59</v>
      </c>
      <c r="F40" s="42"/>
      <c r="G40" s="42">
        <v>10</v>
      </c>
      <c r="H40" s="42">
        <v>2</v>
      </c>
    </row>
    <row r="41" spans="1:8" s="41" customFormat="1" ht="16.5" customHeight="1">
      <c r="A41" s="42">
        <v>36</v>
      </c>
      <c r="B41" s="17" t="s">
        <v>73</v>
      </c>
      <c r="C41" s="8" t="s">
        <v>47</v>
      </c>
      <c r="D41" s="42">
        <f>840718450378</f>
        <v>840718450378</v>
      </c>
      <c r="E41" s="11" t="s">
        <v>60</v>
      </c>
      <c r="F41" s="42"/>
      <c r="G41" s="42">
        <v>2</v>
      </c>
      <c r="H41" s="42">
        <v>1</v>
      </c>
    </row>
    <row r="42" spans="1:8" s="41" customFormat="1" ht="16.5" customHeight="1">
      <c r="A42" s="42">
        <v>37</v>
      </c>
      <c r="B42" s="17" t="s">
        <v>73</v>
      </c>
      <c r="C42" s="8" t="s">
        <v>49</v>
      </c>
      <c r="D42" s="42">
        <f>810512301060</f>
        <v>810512301060</v>
      </c>
      <c r="E42" s="11">
        <v>44987</v>
      </c>
      <c r="F42" s="42"/>
      <c r="G42" s="42">
        <v>2</v>
      </c>
      <c r="H42" s="42">
        <v>1</v>
      </c>
    </row>
    <row r="43" spans="1:8" s="41" customFormat="1" ht="16.5" customHeight="1">
      <c r="A43" s="42">
        <v>38</v>
      </c>
      <c r="B43" s="17" t="s">
        <v>73</v>
      </c>
      <c r="C43" s="8" t="s">
        <v>50</v>
      </c>
      <c r="D43" s="42">
        <v>900506350917</v>
      </c>
      <c r="E43" s="11" t="s">
        <v>61</v>
      </c>
      <c r="F43" s="42"/>
      <c r="G43" s="42">
        <v>1</v>
      </c>
      <c r="H43" s="42"/>
    </row>
    <row r="44" spans="1:8" s="41" customFormat="1" ht="16.5" customHeight="1">
      <c r="A44" s="42">
        <v>39</v>
      </c>
      <c r="B44" s="17" t="s">
        <v>73</v>
      </c>
      <c r="C44" s="8" t="s">
        <v>51</v>
      </c>
      <c r="D44" s="42">
        <f>930701351396</f>
        <v>930701351396</v>
      </c>
      <c r="E44" s="11">
        <v>44999</v>
      </c>
      <c r="F44" s="42"/>
      <c r="G44" s="42">
        <v>8</v>
      </c>
      <c r="H44" s="42"/>
    </row>
    <row r="45" spans="1:8" s="41" customFormat="1" ht="16.5" customHeight="1">
      <c r="A45" s="42">
        <v>40</v>
      </c>
      <c r="B45" s="17" t="s">
        <v>73</v>
      </c>
      <c r="C45" s="8" t="s">
        <v>52</v>
      </c>
      <c r="D45" s="42">
        <f>930924300374</f>
        <v>930924300374</v>
      </c>
      <c r="E45" s="11">
        <v>45386</v>
      </c>
      <c r="F45" s="42"/>
      <c r="G45" s="42">
        <v>6</v>
      </c>
      <c r="H45" s="42">
        <v>1</v>
      </c>
    </row>
    <row r="46" spans="1:8" s="41" customFormat="1" ht="16.5" customHeight="1">
      <c r="A46" s="42">
        <v>41</v>
      </c>
      <c r="B46" s="17" t="s">
        <v>73</v>
      </c>
      <c r="C46" s="8" t="s">
        <v>53</v>
      </c>
      <c r="D46" s="42">
        <v>680809301610</v>
      </c>
      <c r="E46" s="11">
        <v>44994</v>
      </c>
      <c r="F46" s="42"/>
      <c r="G46" s="42">
        <v>3</v>
      </c>
      <c r="H46" s="42">
        <v>2</v>
      </c>
    </row>
    <row r="47" spans="1:8" s="41" customFormat="1" ht="16.5" customHeight="1">
      <c r="A47" s="42">
        <v>42</v>
      </c>
      <c r="B47" s="17" t="s">
        <v>73</v>
      </c>
      <c r="C47" s="8" t="s">
        <v>54</v>
      </c>
      <c r="D47" s="42">
        <v>620300387038</v>
      </c>
      <c r="E47" s="11">
        <v>45446</v>
      </c>
      <c r="F47" s="42"/>
      <c r="G47" s="42">
        <v>3</v>
      </c>
      <c r="H47" s="42"/>
    </row>
    <row r="48" spans="1:8" s="41" customFormat="1" ht="16.5" customHeight="1">
      <c r="A48" s="42">
        <v>43</v>
      </c>
      <c r="B48" s="17" t="s">
        <v>73</v>
      </c>
      <c r="C48" s="8" t="s">
        <v>55</v>
      </c>
      <c r="D48" s="42">
        <f>810624401204</f>
        <v>810624401204</v>
      </c>
      <c r="E48" s="11">
        <v>44994</v>
      </c>
      <c r="F48" s="42"/>
      <c r="G48" s="42">
        <v>14</v>
      </c>
      <c r="H48" s="42">
        <v>2</v>
      </c>
    </row>
    <row r="49" spans="1:8" s="41" customFormat="1" ht="16.5" customHeight="1">
      <c r="A49" s="42">
        <v>44</v>
      </c>
      <c r="B49" s="17" t="s">
        <v>73</v>
      </c>
      <c r="C49" s="8" t="s">
        <v>56</v>
      </c>
      <c r="D49" s="42">
        <v>561120302384</v>
      </c>
      <c r="E49" s="11" t="s">
        <v>62</v>
      </c>
      <c r="F49" s="42"/>
      <c r="G49" s="42">
        <v>6</v>
      </c>
      <c r="H49" s="42">
        <v>2</v>
      </c>
    </row>
    <row r="50" spans="1:8" s="41" customFormat="1" ht="16.5" customHeight="1">
      <c r="A50" s="42">
        <v>45</v>
      </c>
      <c r="B50" s="17" t="s">
        <v>73</v>
      </c>
      <c r="C50" s="8" t="s">
        <v>57</v>
      </c>
      <c r="D50" s="42">
        <v>820117301203</v>
      </c>
      <c r="E50" s="11">
        <v>44994</v>
      </c>
      <c r="F50" s="42"/>
      <c r="G50" s="42">
        <v>6</v>
      </c>
      <c r="H50" s="42">
        <v>1</v>
      </c>
    </row>
    <row r="51" spans="1:8" s="41" customFormat="1" ht="16.5" customHeight="1">
      <c r="A51" s="42">
        <v>46</v>
      </c>
      <c r="B51" s="17" t="s">
        <v>73</v>
      </c>
      <c r="C51" s="8" t="s">
        <v>58</v>
      </c>
      <c r="D51" s="42">
        <f>960701350948</f>
        <v>960701350948</v>
      </c>
      <c r="E51" s="11">
        <v>45425</v>
      </c>
      <c r="F51" s="42"/>
      <c r="G51" s="42">
        <v>2</v>
      </c>
      <c r="H51" s="42"/>
    </row>
    <row r="52" spans="1:8">
      <c r="A52" s="42">
        <v>47</v>
      </c>
      <c r="B52" s="17" t="s">
        <v>73</v>
      </c>
      <c r="C52" s="8" t="s">
        <v>33</v>
      </c>
      <c r="D52" s="42">
        <f>850815450931</f>
        <v>850815450931</v>
      </c>
      <c r="E52" s="11">
        <v>45173</v>
      </c>
      <c r="F52" s="42"/>
      <c r="G52" s="42">
        <v>1</v>
      </c>
      <c r="H52" s="19"/>
    </row>
  </sheetData>
  <mergeCells count="4">
    <mergeCell ref="A13:H13"/>
    <mergeCell ref="A26:H26"/>
    <mergeCell ref="A1:H2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</vt:lpstr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Турлыбекова Тогжан Сериковна</cp:lastModifiedBy>
  <cp:lastPrinted>2024-09-27T04:32:03Z</cp:lastPrinted>
  <dcterms:created xsi:type="dcterms:W3CDTF">2023-03-28T13:10:49Z</dcterms:created>
  <dcterms:modified xsi:type="dcterms:W3CDTF">2024-09-27T11:19:18Z</dcterms:modified>
</cp:coreProperties>
</file>